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\Desktop\"/>
    </mc:Choice>
  </mc:AlternateContent>
  <bookViews>
    <workbookView xWindow="0" yWindow="0" windowWidth="24000" windowHeight="9735" activeTab="1"/>
  </bookViews>
  <sheets>
    <sheet name="Chart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E3" i="1"/>
  <c r="D3" i="1"/>
  <c r="G29" i="1"/>
  <c r="G28" i="1"/>
  <c r="G27" i="1"/>
  <c r="G26" i="1"/>
  <c r="G25" i="1"/>
  <c r="G24" i="1"/>
  <c r="G23" i="1"/>
  <c r="G22" i="1"/>
  <c r="G21" i="1"/>
  <c r="G20" i="1"/>
  <c r="G19" i="1"/>
  <c r="G18" i="1"/>
  <c r="G33" i="1"/>
  <c r="G32" i="1"/>
  <c r="G31" i="1"/>
  <c r="G30" i="1"/>
  <c r="G48" i="1"/>
  <c r="G47" i="1"/>
  <c r="G46" i="1"/>
  <c r="G45" i="1"/>
  <c r="G41" i="1"/>
  <c r="G40" i="1"/>
  <c r="G39" i="1"/>
  <c r="G38" i="1"/>
  <c r="G37" i="1"/>
  <c r="G56" i="1"/>
  <c r="G55" i="1"/>
  <c r="G54" i="1"/>
  <c r="G53" i="1"/>
  <c r="G52" i="1"/>
  <c r="G51" i="1"/>
  <c r="G50" i="1"/>
  <c r="G49" i="1"/>
  <c r="G64" i="1"/>
  <c r="G63" i="1"/>
  <c r="G62" i="1"/>
  <c r="G61" i="1"/>
  <c r="G60" i="1"/>
  <c r="G59" i="1"/>
  <c r="G58" i="1"/>
  <c r="G57" i="1"/>
  <c r="G44" i="1"/>
  <c r="G43" i="1"/>
  <c r="G42" i="1"/>
  <c r="G36" i="1"/>
  <c r="G35" i="1"/>
  <c r="G34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<sst xmlns="http://schemas.openxmlformats.org/spreadsheetml/2006/main" count="185" uniqueCount="116">
  <si>
    <t>Type</t>
  </si>
  <si>
    <t>wine</t>
  </si>
  <si>
    <t>tea</t>
  </si>
  <si>
    <t>cola</t>
  </si>
  <si>
    <t>vodka</t>
  </si>
  <si>
    <t>087</t>
  </si>
  <si>
    <t>012</t>
  </si>
  <si>
    <t>025</t>
  </si>
  <si>
    <t>078</t>
  </si>
  <si>
    <t>072</t>
  </si>
  <si>
    <t>Sample</t>
  </si>
  <si>
    <t>chocolates</t>
  </si>
  <si>
    <t>cocoa powder / hot chocolate</t>
  </si>
  <si>
    <t>twizzlers</t>
  </si>
  <si>
    <t>vegan cream cheese</t>
  </si>
  <si>
    <t>vegan grilled cheese</t>
  </si>
  <si>
    <t>Carrots</t>
  </si>
  <si>
    <t>Hummus</t>
  </si>
  <si>
    <t>Tasting Notes</t>
  </si>
  <si>
    <t>Rank</t>
  </si>
  <si>
    <t>cookies</t>
  </si>
  <si>
    <t>084</t>
  </si>
  <si>
    <t>495</t>
  </si>
  <si>
    <t>195</t>
  </si>
  <si>
    <t>044</t>
  </si>
  <si>
    <t>Lauren</t>
  </si>
  <si>
    <t>Max</t>
  </si>
  <si>
    <t>Foul gross drink of evil</t>
  </si>
  <si>
    <t>gross</t>
  </si>
  <si>
    <t>not good, flavor not as strong</t>
  </si>
  <si>
    <t>same</t>
  </si>
  <si>
    <t>almost palatable</t>
  </si>
  <si>
    <t>Never again</t>
  </si>
  <si>
    <t>almost good</t>
  </si>
  <si>
    <t>almost sweet</t>
  </si>
  <si>
    <t>very little flavor</t>
  </si>
  <si>
    <t>bitter</t>
  </si>
  <si>
    <t>Molly</t>
  </si>
  <si>
    <t>x</t>
  </si>
  <si>
    <t>Randall</t>
  </si>
  <si>
    <t>terrible, like eating caterpillar</t>
  </si>
  <si>
    <t>meh</t>
  </si>
  <si>
    <t>like bad gelatin</t>
  </si>
  <si>
    <t>some flavor</t>
  </si>
  <si>
    <t>Jon</t>
  </si>
  <si>
    <t>Emily G.</t>
  </si>
  <si>
    <t>Yun</t>
  </si>
  <si>
    <t>Jacob</t>
  </si>
  <si>
    <t>Diana</t>
  </si>
  <si>
    <t>vanilla ice cream</t>
  </si>
  <si>
    <t>Rodolfo</t>
  </si>
  <si>
    <t>Sarah</t>
  </si>
  <si>
    <t>Hershey's</t>
  </si>
  <si>
    <t>Whole Foods</t>
  </si>
  <si>
    <t>Rademaker (Dutch)</t>
  </si>
  <si>
    <t>conventional carrots</t>
  </si>
  <si>
    <t>organic carrots</t>
  </si>
  <si>
    <t>organic CSA local carrots</t>
  </si>
  <si>
    <t>Trader Joe's</t>
  </si>
  <si>
    <t>So delicious</t>
  </si>
  <si>
    <t>Rice milk chocolate / peanut butter</t>
  </si>
  <si>
    <t>dark chocolate / raspberry</t>
  </si>
  <si>
    <t>70% extra dark</t>
  </si>
  <si>
    <t>rice milk chocolate / almond</t>
  </si>
  <si>
    <t>dark chocolate / caramel</t>
  </si>
  <si>
    <t>rice milk chocolate</t>
  </si>
  <si>
    <t>rice milk chocolate w/ caramel</t>
  </si>
  <si>
    <t>dark chocolate with almonds</t>
  </si>
  <si>
    <t>plain dark chocolate</t>
  </si>
  <si>
    <t>RC (Royal Crown Cola)</t>
  </si>
  <si>
    <t>Malta Goya</t>
  </si>
  <si>
    <t>Coke, American</t>
  </si>
  <si>
    <t>Giant</t>
  </si>
  <si>
    <t>Pepsi</t>
  </si>
  <si>
    <t>Mexican Coke</t>
  </si>
  <si>
    <t>Oreo, low fat</t>
  </si>
  <si>
    <t>Newman-o</t>
  </si>
  <si>
    <t>Glutino Gluten free</t>
  </si>
  <si>
    <t>Joe-Joe</t>
  </si>
  <si>
    <t>Oreo, normal</t>
  </si>
  <si>
    <t>Back to Nature</t>
  </si>
  <si>
    <t>Cava Mezze</t>
  </si>
  <si>
    <t>Premium Liptons, standard brew</t>
  </si>
  <si>
    <t>Irish tea, standard brew</t>
  </si>
  <si>
    <t>Irish tea, perfect brew</t>
  </si>
  <si>
    <t>Cheap Liptons, perfect brew</t>
  </si>
  <si>
    <t>Premium Liptons, perfect brew</t>
  </si>
  <si>
    <t>Target</t>
  </si>
  <si>
    <t>Lolli and Pops</t>
  </si>
  <si>
    <t>Daiya</t>
  </si>
  <si>
    <t>Tofutti</t>
  </si>
  <si>
    <t>Follow Your Heart</t>
  </si>
  <si>
    <t>Go Veggie</t>
  </si>
  <si>
    <t>Homemade</t>
  </si>
  <si>
    <t>Sheese</t>
  </si>
  <si>
    <t>Caitte</t>
  </si>
  <si>
    <t>Russian Standard</t>
  </si>
  <si>
    <t>Svedka</t>
  </si>
  <si>
    <t>Aristocrat</t>
  </si>
  <si>
    <t>Napa Cab Sauv</t>
  </si>
  <si>
    <t>Napa Cab Sauv, aerated</t>
  </si>
  <si>
    <t>Charles Shaw Shiraz</t>
  </si>
  <si>
    <t>Purple Moon Shiraz</t>
  </si>
  <si>
    <t>Dyed Purple Moon Chardonnay</t>
  </si>
  <si>
    <t>Tofu Pups</t>
  </si>
  <si>
    <t>Lightlife Jumbo</t>
  </si>
  <si>
    <t>Tofurkey</t>
  </si>
  <si>
    <t>RANK</t>
  </si>
  <si>
    <t>Hot dogs</t>
  </si>
  <si>
    <t>SD</t>
  </si>
  <si>
    <t>tortilla chips</t>
  </si>
  <si>
    <t xml:space="preserve">blue corn </t>
  </si>
  <si>
    <t>white corn</t>
  </si>
  <si>
    <t>yellow corn</t>
  </si>
  <si>
    <t>#Hated</t>
  </si>
  <si>
    <t>#Fave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</si>
</sst>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Border="1" applyAlignment="1">
      <alignment horizontal="right"/>
    </xf>
    <xf numFmtId="0" fontId="0" fillId="0" borderId="0" xfId="0" applyBorder="1"/>
    <xf numFmtId="49" fontId="0" fillId="0" borderId="1" xfId="0" applyNumberFormat="1" applyBorder="1" applyAlignment="1">
      <alignment horizontal="right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49" fontId="0" fillId="0" borderId="0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0" fillId="0" borderId="0" xfId="0" applyFill="1"/>
    <xf numFmtId="2" fontId="0" fillId="0" borderId="0" xfId="0" applyNumberFormat="1"/>
    <xf numFmtId="2" fontId="0" fillId="0" borderId="0" xfId="0" applyNumberFormat="1" applyBorder="1"/>
    <xf numFmtId="0" fontId="1" fillId="0" borderId="0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/>
    <xf numFmtId="1" fontId="0" fillId="0" borderId="0" xfId="0" applyNumberFormat="1" applyBorder="1"/>
    <xf numFmtId="2" fontId="0" fillId="0" borderId="1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Sheet1!$I$2</c:f>
              <c:strCache>
                <c:ptCount val="1"/>
                <c:pt idx="0">
                  <c:v>Rank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Sheet1!$A$3:$B$34</c:f>
              <c:multiLvlStrCache>
                <c:ptCount val="32"/>
                <c:lvl>
                  <c:pt idx="0">
                    <c:v>Carrots</c:v>
                  </c:pt>
                  <c:pt idx="1">
                    <c:v>Carrots</c:v>
                  </c:pt>
                  <c:pt idx="2">
                    <c:v>Carrots</c:v>
                  </c:pt>
                  <c:pt idx="3">
                    <c:v>chocolates</c:v>
                  </c:pt>
                  <c:pt idx="4">
                    <c:v>chocolates</c:v>
                  </c:pt>
                  <c:pt idx="5">
                    <c:v>chocolates</c:v>
                  </c:pt>
                  <c:pt idx="6">
                    <c:v>chocolates</c:v>
                  </c:pt>
                  <c:pt idx="7">
                    <c:v>chocolates</c:v>
                  </c:pt>
                  <c:pt idx="8">
                    <c:v>chocolates</c:v>
                  </c:pt>
                  <c:pt idx="9">
                    <c:v>chocolates</c:v>
                  </c:pt>
                  <c:pt idx="10">
                    <c:v>chocolates</c:v>
                  </c:pt>
                  <c:pt idx="11">
                    <c:v>chocolates</c:v>
                  </c:pt>
                  <c:pt idx="12">
                    <c:v>cocoa powder / hot chocolate</c:v>
                  </c:pt>
                  <c:pt idx="13">
                    <c:v>cocoa powder / hot chocolate</c:v>
                  </c:pt>
                  <c:pt idx="14">
                    <c:v>cocoa powder / hot chocolate</c:v>
                  </c:pt>
                  <c:pt idx="15">
                    <c:v>cola</c:v>
                  </c:pt>
                  <c:pt idx="16">
                    <c:v>cola</c:v>
                  </c:pt>
                  <c:pt idx="17">
                    <c:v>cola</c:v>
                  </c:pt>
                  <c:pt idx="18">
                    <c:v>cola</c:v>
                  </c:pt>
                  <c:pt idx="19">
                    <c:v>cola</c:v>
                  </c:pt>
                  <c:pt idx="20">
                    <c:v>cola</c:v>
                  </c:pt>
                  <c:pt idx="21">
                    <c:v>cookies</c:v>
                  </c:pt>
                  <c:pt idx="22">
                    <c:v>cookies</c:v>
                  </c:pt>
                  <c:pt idx="23">
                    <c:v>cookies</c:v>
                  </c:pt>
                  <c:pt idx="24">
                    <c:v>cookies</c:v>
                  </c:pt>
                  <c:pt idx="25">
                    <c:v>cookies</c:v>
                  </c:pt>
                  <c:pt idx="26">
                    <c:v>cookies</c:v>
                  </c:pt>
                  <c:pt idx="27">
                    <c:v>Hot dogs</c:v>
                  </c:pt>
                  <c:pt idx="28">
                    <c:v>Hot dogs</c:v>
                  </c:pt>
                  <c:pt idx="29">
                    <c:v>Hot dogs</c:v>
                  </c:pt>
                  <c:pt idx="30">
                    <c:v>Hot dogs</c:v>
                  </c:pt>
                  <c:pt idx="31">
                    <c:v>Hummus</c:v>
                  </c:pt>
                </c:lvl>
                <c:lvl>
                  <c:pt idx="0">
                    <c:v>387</c:v>
                  </c:pt>
                  <c:pt idx="1">
                    <c:v>407</c:v>
                  </c:pt>
                  <c:pt idx="2">
                    <c:v>276</c:v>
                  </c:pt>
                  <c:pt idx="3">
                    <c:v>084</c:v>
                  </c:pt>
                  <c:pt idx="4">
                    <c:v>649</c:v>
                  </c:pt>
                  <c:pt idx="5">
                    <c:v>502</c:v>
                  </c:pt>
                  <c:pt idx="6">
                    <c:v>495</c:v>
                  </c:pt>
                  <c:pt idx="7">
                    <c:v>194</c:v>
                  </c:pt>
                  <c:pt idx="8">
                    <c:v>815</c:v>
                  </c:pt>
                  <c:pt idx="9">
                    <c:v>536</c:v>
                  </c:pt>
                  <c:pt idx="10">
                    <c:v>223</c:v>
                  </c:pt>
                  <c:pt idx="11">
                    <c:v>885</c:v>
                  </c:pt>
                  <c:pt idx="12">
                    <c:v>946</c:v>
                  </c:pt>
                  <c:pt idx="13">
                    <c:v>078</c:v>
                  </c:pt>
                  <c:pt idx="14">
                    <c:v>676</c:v>
                  </c:pt>
                  <c:pt idx="15">
                    <c:v>577</c:v>
                  </c:pt>
                  <c:pt idx="16">
                    <c:v>878</c:v>
                  </c:pt>
                  <c:pt idx="17">
                    <c:v>710</c:v>
                  </c:pt>
                  <c:pt idx="18">
                    <c:v>513</c:v>
                  </c:pt>
                  <c:pt idx="19">
                    <c:v>025</c:v>
                  </c:pt>
                  <c:pt idx="20">
                    <c:v>012</c:v>
                  </c:pt>
                  <c:pt idx="21">
                    <c:v>288</c:v>
                  </c:pt>
                  <c:pt idx="22">
                    <c:v>966</c:v>
                  </c:pt>
                  <c:pt idx="23">
                    <c:v>855</c:v>
                  </c:pt>
                  <c:pt idx="24">
                    <c:v>646</c:v>
                  </c:pt>
                  <c:pt idx="25">
                    <c:v>655</c:v>
                  </c:pt>
                  <c:pt idx="26">
                    <c:v>351</c:v>
                  </c:pt>
                  <c:pt idx="27">
                    <c:v>392</c:v>
                  </c:pt>
                  <c:pt idx="28">
                    <c:v>626</c:v>
                  </c:pt>
                  <c:pt idx="29">
                    <c:v>945</c:v>
                  </c:pt>
                  <c:pt idx="30">
                    <c:v>044</c:v>
                  </c:pt>
                  <c:pt idx="31">
                    <c:v>157</c:v>
                  </c:pt>
                </c:lvl>
              </c:multiLvlStrCache>
            </c:multiLvlStrRef>
          </c:cat>
          <c:val>
            <c:numRef>
              <c:f>Sheet1!$I$3:$I$34</c:f>
              <c:numCache>
                <c:formatCode>General</c:formatCode>
                <c:ptCount val="32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2</c:v>
                </c:pt>
                <c:pt idx="22">
                  <c:v>3</c:v>
                </c:pt>
                <c:pt idx="23">
                  <c:v>1</c:v>
                </c:pt>
                <c:pt idx="24">
                  <c:v>6</c:v>
                </c:pt>
                <c:pt idx="25">
                  <c:v>4</c:v>
                </c:pt>
                <c:pt idx="26">
                  <c:v>5</c:v>
                </c:pt>
                <c:pt idx="27">
                  <c:v>3</c:v>
                </c:pt>
                <c:pt idx="28">
                  <c:v>1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Sheet1!$A$3:$B$34</c:f>
              <c:multiLvlStrCache>
                <c:ptCount val="32"/>
                <c:lvl>
                  <c:pt idx="0">
                    <c:v>Carrots</c:v>
                  </c:pt>
                  <c:pt idx="1">
                    <c:v>Carrots</c:v>
                  </c:pt>
                  <c:pt idx="2">
                    <c:v>Carrots</c:v>
                  </c:pt>
                  <c:pt idx="3">
                    <c:v>chocolates</c:v>
                  </c:pt>
                  <c:pt idx="4">
                    <c:v>chocolates</c:v>
                  </c:pt>
                  <c:pt idx="5">
                    <c:v>chocolates</c:v>
                  </c:pt>
                  <c:pt idx="6">
                    <c:v>chocolates</c:v>
                  </c:pt>
                  <c:pt idx="7">
                    <c:v>chocolates</c:v>
                  </c:pt>
                  <c:pt idx="8">
                    <c:v>chocolates</c:v>
                  </c:pt>
                  <c:pt idx="9">
                    <c:v>chocolates</c:v>
                  </c:pt>
                  <c:pt idx="10">
                    <c:v>chocolates</c:v>
                  </c:pt>
                  <c:pt idx="11">
                    <c:v>chocolates</c:v>
                  </c:pt>
                  <c:pt idx="12">
                    <c:v>cocoa powder / hot chocolate</c:v>
                  </c:pt>
                  <c:pt idx="13">
                    <c:v>cocoa powder / hot chocolate</c:v>
                  </c:pt>
                  <c:pt idx="14">
                    <c:v>cocoa powder / hot chocolate</c:v>
                  </c:pt>
                  <c:pt idx="15">
                    <c:v>cola</c:v>
                  </c:pt>
                  <c:pt idx="16">
                    <c:v>cola</c:v>
                  </c:pt>
                  <c:pt idx="17">
                    <c:v>cola</c:v>
                  </c:pt>
                  <c:pt idx="18">
                    <c:v>cola</c:v>
                  </c:pt>
                  <c:pt idx="19">
                    <c:v>cola</c:v>
                  </c:pt>
                  <c:pt idx="20">
                    <c:v>cola</c:v>
                  </c:pt>
                  <c:pt idx="21">
                    <c:v>cookies</c:v>
                  </c:pt>
                  <c:pt idx="22">
                    <c:v>cookies</c:v>
                  </c:pt>
                  <c:pt idx="23">
                    <c:v>cookies</c:v>
                  </c:pt>
                  <c:pt idx="24">
                    <c:v>cookies</c:v>
                  </c:pt>
                  <c:pt idx="25">
                    <c:v>cookies</c:v>
                  </c:pt>
                  <c:pt idx="26">
                    <c:v>cookies</c:v>
                  </c:pt>
                  <c:pt idx="27">
                    <c:v>Hot dogs</c:v>
                  </c:pt>
                  <c:pt idx="28">
                    <c:v>Hot dogs</c:v>
                  </c:pt>
                  <c:pt idx="29">
                    <c:v>Hot dogs</c:v>
                  </c:pt>
                  <c:pt idx="30">
                    <c:v>Hot dogs</c:v>
                  </c:pt>
                  <c:pt idx="31">
                    <c:v>Hummus</c:v>
                  </c:pt>
                </c:lvl>
                <c:lvl>
                  <c:pt idx="0">
                    <c:v>387</c:v>
                  </c:pt>
                  <c:pt idx="1">
                    <c:v>407</c:v>
                  </c:pt>
                  <c:pt idx="2">
                    <c:v>276</c:v>
                  </c:pt>
                  <c:pt idx="3">
                    <c:v>084</c:v>
                  </c:pt>
                  <c:pt idx="4">
                    <c:v>649</c:v>
                  </c:pt>
                  <c:pt idx="5">
                    <c:v>502</c:v>
                  </c:pt>
                  <c:pt idx="6">
                    <c:v>495</c:v>
                  </c:pt>
                  <c:pt idx="7">
                    <c:v>194</c:v>
                  </c:pt>
                  <c:pt idx="8">
                    <c:v>815</c:v>
                  </c:pt>
                  <c:pt idx="9">
                    <c:v>536</c:v>
                  </c:pt>
                  <c:pt idx="10">
                    <c:v>223</c:v>
                  </c:pt>
                  <c:pt idx="11">
                    <c:v>885</c:v>
                  </c:pt>
                  <c:pt idx="12">
                    <c:v>946</c:v>
                  </c:pt>
                  <c:pt idx="13">
                    <c:v>078</c:v>
                  </c:pt>
                  <c:pt idx="14">
                    <c:v>676</c:v>
                  </c:pt>
                  <c:pt idx="15">
                    <c:v>577</c:v>
                  </c:pt>
                  <c:pt idx="16">
                    <c:v>878</c:v>
                  </c:pt>
                  <c:pt idx="17">
                    <c:v>710</c:v>
                  </c:pt>
                  <c:pt idx="18">
                    <c:v>513</c:v>
                  </c:pt>
                  <c:pt idx="19">
                    <c:v>025</c:v>
                  </c:pt>
                  <c:pt idx="20">
                    <c:v>012</c:v>
                  </c:pt>
                  <c:pt idx="21">
                    <c:v>288</c:v>
                  </c:pt>
                  <c:pt idx="22">
                    <c:v>966</c:v>
                  </c:pt>
                  <c:pt idx="23">
                    <c:v>855</c:v>
                  </c:pt>
                  <c:pt idx="24">
                    <c:v>646</c:v>
                  </c:pt>
                  <c:pt idx="25">
                    <c:v>655</c:v>
                  </c:pt>
                  <c:pt idx="26">
                    <c:v>351</c:v>
                  </c:pt>
                  <c:pt idx="27">
                    <c:v>392</c:v>
                  </c:pt>
                  <c:pt idx="28">
                    <c:v>626</c:v>
                  </c:pt>
                  <c:pt idx="29">
                    <c:v>945</c:v>
                  </c:pt>
                  <c:pt idx="30">
                    <c:v>044</c:v>
                  </c:pt>
                  <c:pt idx="31">
                    <c:v>157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616872"/>
        <c:axId val="230791744"/>
      </c:barChart>
      <c:catAx>
        <c:axId val="179616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791744"/>
        <c:crosses val="autoZero"/>
        <c:auto val="1"/>
        <c:lblAlgn val="ctr"/>
        <c:lblOffset val="100"/>
        <c:noMultiLvlLbl val="0"/>
      </c:catAx>
      <c:valAx>
        <c:axId val="230791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16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8854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5" x14ac:dyDescent="0.25"/>
  <cols>
    <col min="1" max="1" width="7.5703125" style="9" bestFit="1" customWidth="1"/>
    <col min="2" max="2" width="27.5703125" bestFit="1" customWidth="1"/>
    <col min="3" max="3" width="27.5703125" customWidth="1"/>
    <col min="4" max="4" width="6" style="10" bestFit="1" customWidth="1"/>
    <col min="5" max="5" width="4.5703125" style="10" customWidth="1"/>
    <col min="6" max="6" width="6.140625" style="10" bestFit="1" customWidth="1"/>
    <col min="7" max="7" width="7.28515625" style="10" bestFit="1" customWidth="1"/>
    <col min="8" max="8" width="7.28515625" style="10" customWidth="1"/>
    <col min="9" max="9" width="7" bestFit="1" customWidth="1"/>
  </cols>
  <sheetData>
    <row r="1" spans="1:22" x14ac:dyDescent="0.25">
      <c r="A1" s="5"/>
      <c r="B1" s="2"/>
      <c r="C1" s="2"/>
      <c r="D1" s="11"/>
      <c r="E1" s="11"/>
      <c r="F1" s="11"/>
      <c r="G1" s="11"/>
      <c r="H1" s="11"/>
      <c r="I1" s="2" t="s">
        <v>25</v>
      </c>
      <c r="J1" s="2" t="s">
        <v>26</v>
      </c>
      <c r="K1" s="2" t="s">
        <v>26</v>
      </c>
      <c r="L1" s="2" t="s">
        <v>37</v>
      </c>
      <c r="M1" s="2" t="s">
        <v>95</v>
      </c>
      <c r="N1" s="2" t="s">
        <v>39</v>
      </c>
      <c r="O1" s="2" t="s">
        <v>39</v>
      </c>
      <c r="P1" s="2" t="s">
        <v>44</v>
      </c>
      <c r="Q1" s="2" t="s">
        <v>45</v>
      </c>
      <c r="R1" s="2" t="s">
        <v>46</v>
      </c>
      <c r="S1" s="2" t="s">
        <v>47</v>
      </c>
      <c r="T1" s="2" t="s">
        <v>48</v>
      </c>
      <c r="U1" s="2" t="s">
        <v>50</v>
      </c>
      <c r="V1" s="2" t="s">
        <v>51</v>
      </c>
    </row>
    <row r="2" spans="1:22" x14ac:dyDescent="0.25">
      <c r="A2" s="12" t="s">
        <v>10</v>
      </c>
      <c r="B2" s="13" t="s">
        <v>0</v>
      </c>
      <c r="C2" s="13"/>
      <c r="D2" s="14" t="s">
        <v>107</v>
      </c>
      <c r="E2" s="14" t="s">
        <v>109</v>
      </c>
      <c r="F2" s="14" t="s">
        <v>115</v>
      </c>
      <c r="G2" s="14" t="s">
        <v>114</v>
      </c>
      <c r="H2" s="14"/>
      <c r="I2" s="13" t="s">
        <v>19</v>
      </c>
      <c r="J2" s="13" t="s">
        <v>19</v>
      </c>
      <c r="K2" s="13" t="s">
        <v>18</v>
      </c>
      <c r="L2" s="13" t="s">
        <v>19</v>
      </c>
      <c r="M2" s="13" t="s">
        <v>19</v>
      </c>
      <c r="N2" s="13" t="s">
        <v>19</v>
      </c>
      <c r="O2" s="13" t="s">
        <v>18</v>
      </c>
      <c r="P2" s="13" t="s">
        <v>19</v>
      </c>
      <c r="Q2" s="13" t="s">
        <v>19</v>
      </c>
      <c r="R2" s="13" t="s">
        <v>19</v>
      </c>
      <c r="S2" s="13" t="s">
        <v>19</v>
      </c>
      <c r="T2" s="13" t="s">
        <v>19</v>
      </c>
      <c r="U2" s="13" t="s">
        <v>19</v>
      </c>
      <c r="V2" s="13" t="s">
        <v>19</v>
      </c>
    </row>
    <row r="3" spans="1:22" s="2" customFormat="1" x14ac:dyDescent="0.25">
      <c r="A3" s="1">
        <v>387</v>
      </c>
      <c r="B3" s="2" t="s">
        <v>16</v>
      </c>
      <c r="C3" s="13" t="s">
        <v>56</v>
      </c>
      <c r="D3" s="11">
        <f>AVERAGE(I3:V3)</f>
        <v>1.3636363636363635</v>
      </c>
      <c r="E3" s="11">
        <f>_xlfn.STDEV.P(I3:V3)</f>
        <v>0.48104569292083466</v>
      </c>
      <c r="F3" s="17">
        <f>COUNTIF(I3:V3,1)</f>
        <v>7</v>
      </c>
      <c r="G3" s="17">
        <f>COUNTIF(I3:V3,3)</f>
        <v>0</v>
      </c>
      <c r="H3" s="17"/>
      <c r="I3" s="2">
        <v>2</v>
      </c>
      <c r="J3" s="2">
        <v>1</v>
      </c>
      <c r="L3" s="2">
        <v>1</v>
      </c>
      <c r="M3" s="2">
        <v>1</v>
      </c>
      <c r="N3" s="2">
        <v>2</v>
      </c>
      <c r="P3" s="2">
        <v>2</v>
      </c>
      <c r="Q3" s="2">
        <v>2</v>
      </c>
      <c r="S3" s="2">
        <v>1</v>
      </c>
      <c r="T3" s="2">
        <v>1</v>
      </c>
      <c r="U3" s="2">
        <v>1</v>
      </c>
      <c r="V3" s="5">
        <v>1</v>
      </c>
    </row>
    <row r="4" spans="1:22" s="2" customFormat="1" x14ac:dyDescent="0.25">
      <c r="A4" s="1">
        <v>407</v>
      </c>
      <c r="B4" s="2" t="s">
        <v>16</v>
      </c>
      <c r="C4" s="2" t="s">
        <v>57</v>
      </c>
      <c r="D4" s="11">
        <f t="shared" ref="D4:D64" si="0">AVERAGE(I4:V4)</f>
        <v>1.9090909090909092</v>
      </c>
      <c r="E4" s="11">
        <f t="shared" ref="E4:E64" si="1">_xlfn.STDEV.P(I4:V4)</f>
        <v>0.79252708064375887</v>
      </c>
      <c r="F4" s="17">
        <f>COUNTIF(I4:V4,1)</f>
        <v>4</v>
      </c>
      <c r="G4" s="17">
        <f>COUNTIF(I4:V4,3)</f>
        <v>3</v>
      </c>
      <c r="H4" s="17"/>
      <c r="I4" s="2">
        <v>1</v>
      </c>
      <c r="J4" s="2">
        <v>2</v>
      </c>
      <c r="L4" s="2">
        <v>3</v>
      </c>
      <c r="M4" s="2">
        <v>3</v>
      </c>
      <c r="N4" s="2">
        <v>1</v>
      </c>
      <c r="P4" s="2">
        <v>1</v>
      </c>
      <c r="Q4" s="5">
        <v>1</v>
      </c>
      <c r="S4" s="5">
        <v>3</v>
      </c>
      <c r="T4" s="5">
        <v>2</v>
      </c>
      <c r="U4" s="2">
        <v>2</v>
      </c>
      <c r="V4" s="5">
        <v>2</v>
      </c>
    </row>
    <row r="5" spans="1:22" s="4" customFormat="1" x14ac:dyDescent="0.25">
      <c r="A5" s="3">
        <v>276</v>
      </c>
      <c r="B5" s="4" t="s">
        <v>16</v>
      </c>
      <c r="C5" s="4" t="s">
        <v>55</v>
      </c>
      <c r="D5" s="18">
        <f t="shared" si="0"/>
        <v>2.5454545454545454</v>
      </c>
      <c r="E5" s="18">
        <f t="shared" si="1"/>
        <v>0.49792959773196921</v>
      </c>
      <c r="F5" s="19">
        <f>COUNTIF(I5:V5,1)</f>
        <v>0</v>
      </c>
      <c r="G5" s="19">
        <f>COUNTIF(I5:V5,3)</f>
        <v>6</v>
      </c>
      <c r="H5" s="19"/>
      <c r="I5" s="4">
        <v>3</v>
      </c>
      <c r="J5" s="4">
        <v>3</v>
      </c>
      <c r="L5" s="4">
        <v>2</v>
      </c>
      <c r="M5" s="4">
        <v>2</v>
      </c>
      <c r="N5" s="4">
        <v>3</v>
      </c>
      <c r="P5" s="4">
        <v>3</v>
      </c>
      <c r="Q5" s="4">
        <v>2</v>
      </c>
      <c r="S5" s="4">
        <v>2</v>
      </c>
      <c r="T5" s="4">
        <v>3</v>
      </c>
      <c r="U5" s="4">
        <v>2</v>
      </c>
      <c r="V5" s="6">
        <v>3</v>
      </c>
    </row>
    <row r="6" spans="1:22" s="2" customFormat="1" x14ac:dyDescent="0.25">
      <c r="A6" s="7" t="s">
        <v>21</v>
      </c>
      <c r="B6" s="2" t="s">
        <v>11</v>
      </c>
      <c r="C6" s="13" t="s">
        <v>60</v>
      </c>
      <c r="D6" s="11">
        <f t="shared" si="0"/>
        <v>1.5</v>
      </c>
      <c r="E6" s="11">
        <f t="shared" si="1"/>
        <v>0.8660254037844386</v>
      </c>
      <c r="F6" s="17">
        <f t="shared" ref="F6:F64" si="2">COUNTIF(I6:V6,1)</f>
        <v>3</v>
      </c>
      <c r="G6" s="17">
        <f>COUNTIF(I6:V6,9)</f>
        <v>0</v>
      </c>
      <c r="H6" s="17"/>
      <c r="L6" s="2">
        <v>1</v>
      </c>
      <c r="M6" s="2">
        <v>3</v>
      </c>
      <c r="N6" s="2">
        <v>1</v>
      </c>
      <c r="T6" s="2">
        <v>1</v>
      </c>
    </row>
    <row r="7" spans="1:22" s="2" customFormat="1" x14ac:dyDescent="0.25">
      <c r="A7" s="7">
        <v>649</v>
      </c>
      <c r="B7" s="2" t="s">
        <v>11</v>
      </c>
      <c r="C7" s="5" t="s">
        <v>66</v>
      </c>
      <c r="D7" s="11">
        <f t="shared" si="0"/>
        <v>2.75</v>
      </c>
      <c r="E7" s="11">
        <f t="shared" si="1"/>
        <v>1.920286436967152</v>
      </c>
      <c r="F7" s="17">
        <f t="shared" si="2"/>
        <v>1</v>
      </c>
      <c r="G7" s="17">
        <f>COUNTIF(I7:V7,9)</f>
        <v>0</v>
      </c>
      <c r="H7" s="17"/>
      <c r="L7" s="2">
        <v>2</v>
      </c>
      <c r="M7" s="2">
        <v>1</v>
      </c>
      <c r="N7" s="2">
        <v>2</v>
      </c>
      <c r="T7" s="2">
        <v>6</v>
      </c>
    </row>
    <row r="8" spans="1:22" s="2" customFormat="1" x14ac:dyDescent="0.25">
      <c r="A8" s="7">
        <v>502</v>
      </c>
      <c r="B8" s="2" t="s">
        <v>11</v>
      </c>
      <c r="C8" s="5" t="s">
        <v>64</v>
      </c>
      <c r="D8" s="11">
        <f t="shared" si="0"/>
        <v>3</v>
      </c>
      <c r="E8" s="11">
        <f t="shared" si="1"/>
        <v>1.4142135623730951</v>
      </c>
      <c r="F8" s="17">
        <f t="shared" si="2"/>
        <v>0</v>
      </c>
      <c r="G8" s="17">
        <f>COUNTIF(I8:V8,9)</f>
        <v>0</v>
      </c>
      <c r="H8" s="17"/>
      <c r="M8" s="5">
        <v>2</v>
      </c>
      <c r="N8" s="5">
        <v>5</v>
      </c>
      <c r="T8" s="5">
        <v>2</v>
      </c>
    </row>
    <row r="9" spans="1:22" s="2" customFormat="1" x14ac:dyDescent="0.25">
      <c r="A9" s="7" t="s">
        <v>22</v>
      </c>
      <c r="B9" s="2" t="s">
        <v>11</v>
      </c>
      <c r="C9" s="5" t="s">
        <v>63</v>
      </c>
      <c r="D9" s="11">
        <f t="shared" si="0"/>
        <v>3.5</v>
      </c>
      <c r="E9" s="11">
        <f t="shared" si="1"/>
        <v>0.8660254037844386</v>
      </c>
      <c r="F9" s="17">
        <f t="shared" si="2"/>
        <v>0</v>
      </c>
      <c r="G9" s="17">
        <f>COUNTIF(I9:V9,9)</f>
        <v>0</v>
      </c>
      <c r="H9" s="17"/>
      <c r="L9" s="2">
        <v>5</v>
      </c>
      <c r="M9" s="2">
        <v>3</v>
      </c>
      <c r="N9" s="2">
        <v>3</v>
      </c>
      <c r="T9" s="2">
        <v>3</v>
      </c>
    </row>
    <row r="10" spans="1:22" s="2" customFormat="1" x14ac:dyDescent="0.25">
      <c r="A10" s="7">
        <v>194</v>
      </c>
      <c r="B10" s="2" t="s">
        <v>11</v>
      </c>
      <c r="C10" s="5" t="s">
        <v>61</v>
      </c>
      <c r="D10" s="11">
        <f t="shared" si="0"/>
        <v>4</v>
      </c>
      <c r="E10" s="11">
        <f t="shared" si="1"/>
        <v>2.4494897427831779</v>
      </c>
      <c r="F10" s="17">
        <f t="shared" si="2"/>
        <v>1</v>
      </c>
      <c r="G10" s="17">
        <f>COUNTIF(I10:V10,9)</f>
        <v>0</v>
      </c>
      <c r="H10" s="17"/>
      <c r="M10" s="2">
        <v>1</v>
      </c>
      <c r="N10" s="2">
        <v>7</v>
      </c>
      <c r="T10" s="2">
        <v>4</v>
      </c>
    </row>
    <row r="11" spans="1:22" s="2" customFormat="1" x14ac:dyDescent="0.25">
      <c r="A11" s="7">
        <v>815</v>
      </c>
      <c r="B11" s="2" t="s">
        <v>11</v>
      </c>
      <c r="C11" s="5" t="s">
        <v>67</v>
      </c>
      <c r="D11" s="11">
        <f t="shared" si="0"/>
        <v>6</v>
      </c>
      <c r="E11" s="11">
        <f t="shared" si="1"/>
        <v>1.4142135623730951</v>
      </c>
      <c r="F11" s="17">
        <f t="shared" si="2"/>
        <v>0</v>
      </c>
      <c r="G11" s="17">
        <f>COUNTIF(I11:V11,9)</f>
        <v>0</v>
      </c>
      <c r="H11" s="17"/>
      <c r="M11" s="5">
        <v>7</v>
      </c>
      <c r="N11" s="5">
        <v>4</v>
      </c>
      <c r="T11" s="5">
        <v>7</v>
      </c>
    </row>
    <row r="12" spans="1:22" s="2" customFormat="1" x14ac:dyDescent="0.25">
      <c r="A12" s="7">
        <v>536</v>
      </c>
      <c r="B12" s="2" t="s">
        <v>11</v>
      </c>
      <c r="C12" s="5" t="s">
        <v>65</v>
      </c>
      <c r="D12" s="11">
        <f t="shared" si="0"/>
        <v>6.25</v>
      </c>
      <c r="E12" s="11">
        <f t="shared" si="1"/>
        <v>2.1650635094610968</v>
      </c>
      <c r="F12" s="17">
        <f t="shared" si="2"/>
        <v>0</v>
      </c>
      <c r="G12" s="17">
        <f>COUNTIF(I12:V12,9)</f>
        <v>1</v>
      </c>
      <c r="H12" s="17"/>
      <c r="L12" s="2">
        <v>3</v>
      </c>
      <c r="M12" s="2">
        <v>7</v>
      </c>
      <c r="N12" s="2">
        <v>6</v>
      </c>
      <c r="T12" s="2">
        <v>9</v>
      </c>
    </row>
    <row r="13" spans="1:22" s="2" customFormat="1" x14ac:dyDescent="0.25">
      <c r="A13" s="7">
        <v>223</v>
      </c>
      <c r="B13" s="2" t="s">
        <v>11</v>
      </c>
      <c r="C13" s="5" t="s">
        <v>62</v>
      </c>
      <c r="D13" s="11">
        <f t="shared" si="0"/>
        <v>6.75</v>
      </c>
      <c r="E13" s="11">
        <f t="shared" si="1"/>
        <v>1.479019945774904</v>
      </c>
      <c r="F13" s="17">
        <f t="shared" si="2"/>
        <v>0</v>
      </c>
      <c r="G13" s="17">
        <f>COUNTIF(I13:V13,9)</f>
        <v>1</v>
      </c>
      <c r="H13" s="17"/>
      <c r="L13" s="2">
        <v>6</v>
      </c>
      <c r="M13" s="5">
        <v>9</v>
      </c>
      <c r="N13" s="5">
        <v>7</v>
      </c>
      <c r="T13" s="5">
        <v>5</v>
      </c>
    </row>
    <row r="14" spans="1:22" s="4" customFormat="1" x14ac:dyDescent="0.25">
      <c r="A14" s="8">
        <v>885</v>
      </c>
      <c r="B14" s="4" t="s">
        <v>11</v>
      </c>
      <c r="C14" s="6" t="s">
        <v>68</v>
      </c>
      <c r="D14" s="18">
        <f t="shared" si="0"/>
        <v>7</v>
      </c>
      <c r="E14" s="18">
        <f t="shared" si="1"/>
        <v>1.7320508075688772</v>
      </c>
      <c r="F14" s="19">
        <f t="shared" si="2"/>
        <v>0</v>
      </c>
      <c r="G14" s="19">
        <f>COUNTIF(I14:V14,9)</f>
        <v>0</v>
      </c>
      <c r="H14" s="19"/>
      <c r="L14" s="4">
        <v>4</v>
      </c>
      <c r="M14" s="4">
        <v>8</v>
      </c>
      <c r="N14" s="4">
        <v>8</v>
      </c>
      <c r="T14" s="4">
        <v>8</v>
      </c>
    </row>
    <row r="15" spans="1:22" s="2" customFormat="1" x14ac:dyDescent="0.25">
      <c r="A15" s="7">
        <v>946</v>
      </c>
      <c r="B15" s="2" t="s">
        <v>12</v>
      </c>
      <c r="C15" s="13" t="s">
        <v>54</v>
      </c>
      <c r="D15" s="11">
        <f t="shared" si="0"/>
        <v>1.7272727272727273</v>
      </c>
      <c r="E15" s="11">
        <f t="shared" si="1"/>
        <v>0.86243936186410342</v>
      </c>
      <c r="F15" s="17">
        <f t="shared" si="2"/>
        <v>6</v>
      </c>
      <c r="G15" s="17">
        <f>COUNTIF(I15:V15,3)</f>
        <v>3</v>
      </c>
      <c r="H15" s="17"/>
      <c r="I15" s="2">
        <v>3</v>
      </c>
      <c r="J15" s="2">
        <v>3</v>
      </c>
      <c r="L15" s="5">
        <v>2</v>
      </c>
      <c r="M15" s="2" t="s">
        <v>38</v>
      </c>
      <c r="N15" s="5">
        <v>1</v>
      </c>
      <c r="P15" s="2">
        <v>1</v>
      </c>
      <c r="Q15" s="5">
        <v>2</v>
      </c>
      <c r="R15" s="5">
        <v>3</v>
      </c>
      <c r="S15" s="5">
        <v>1</v>
      </c>
      <c r="T15" s="5">
        <v>1</v>
      </c>
      <c r="U15" s="5">
        <v>1</v>
      </c>
      <c r="V15" s="5">
        <v>1</v>
      </c>
    </row>
    <row r="16" spans="1:22" s="2" customFormat="1" x14ac:dyDescent="0.25">
      <c r="A16" s="7" t="s">
        <v>8</v>
      </c>
      <c r="B16" s="2" t="s">
        <v>12</v>
      </c>
      <c r="C16" s="15" t="s">
        <v>52</v>
      </c>
      <c r="D16" s="11">
        <f t="shared" si="0"/>
        <v>1.8181818181818181</v>
      </c>
      <c r="E16" s="11">
        <f t="shared" si="1"/>
        <v>0.83319558090106183</v>
      </c>
      <c r="F16" s="17">
        <f t="shared" si="2"/>
        <v>5</v>
      </c>
      <c r="G16" s="17">
        <f>COUNTIF(I16:V16,3)</f>
        <v>3</v>
      </c>
      <c r="H16" s="17"/>
      <c r="I16" s="2">
        <v>1</v>
      </c>
      <c r="J16" s="2">
        <v>1</v>
      </c>
      <c r="L16" s="5">
        <v>1</v>
      </c>
      <c r="M16" s="2" t="s">
        <v>38</v>
      </c>
      <c r="N16" s="5">
        <v>2</v>
      </c>
      <c r="P16" s="2">
        <v>3</v>
      </c>
      <c r="Q16" s="5">
        <v>1</v>
      </c>
      <c r="R16" s="5">
        <v>1</v>
      </c>
      <c r="S16" s="5">
        <v>3</v>
      </c>
      <c r="T16" s="5">
        <v>2</v>
      </c>
      <c r="U16" s="5">
        <v>2</v>
      </c>
      <c r="V16" s="5">
        <v>3</v>
      </c>
    </row>
    <row r="17" spans="1:22" s="4" customFormat="1" x14ac:dyDescent="0.25">
      <c r="A17" s="8">
        <v>676</v>
      </c>
      <c r="B17" s="4" t="s">
        <v>12</v>
      </c>
      <c r="C17" s="4" t="s">
        <v>53</v>
      </c>
      <c r="D17" s="18">
        <f t="shared" si="0"/>
        <v>2.2727272727272729</v>
      </c>
      <c r="E17" s="18">
        <f t="shared" si="1"/>
        <v>0.44536177141512329</v>
      </c>
      <c r="F17" s="19">
        <f t="shared" si="2"/>
        <v>0</v>
      </c>
      <c r="G17" s="19">
        <f>COUNTIF(I17:V17,3)</f>
        <v>3</v>
      </c>
      <c r="H17" s="19"/>
      <c r="I17" s="4">
        <v>2</v>
      </c>
      <c r="J17" s="4">
        <v>2</v>
      </c>
      <c r="L17" s="4">
        <v>3</v>
      </c>
      <c r="M17" s="4" t="s">
        <v>38</v>
      </c>
      <c r="N17" s="4">
        <v>3</v>
      </c>
      <c r="P17" s="4">
        <v>2</v>
      </c>
      <c r="Q17" s="4">
        <v>2</v>
      </c>
      <c r="R17" s="4">
        <v>2</v>
      </c>
      <c r="S17" s="4">
        <v>2</v>
      </c>
      <c r="T17" s="4">
        <v>3</v>
      </c>
      <c r="U17" s="4">
        <v>2</v>
      </c>
      <c r="V17" s="6">
        <v>2</v>
      </c>
    </row>
    <row r="18" spans="1:22" s="2" customFormat="1" x14ac:dyDescent="0.25">
      <c r="A18" s="7">
        <v>577</v>
      </c>
      <c r="B18" s="2" t="s">
        <v>3</v>
      </c>
      <c r="C18" s="12" t="s">
        <v>72</v>
      </c>
      <c r="D18" s="11">
        <f t="shared" si="0"/>
        <v>2.625</v>
      </c>
      <c r="E18" s="11">
        <f t="shared" si="1"/>
        <v>1.1110243021644486</v>
      </c>
      <c r="F18" s="17">
        <f t="shared" si="2"/>
        <v>2</v>
      </c>
      <c r="G18" s="17">
        <f>COUNTIF(I18:V18,6)</f>
        <v>0</v>
      </c>
      <c r="H18" s="17"/>
      <c r="I18" s="5">
        <v>3</v>
      </c>
      <c r="J18" s="2">
        <v>3</v>
      </c>
      <c r="K18" s="2" t="s">
        <v>30</v>
      </c>
      <c r="M18" s="2">
        <v>1</v>
      </c>
      <c r="P18" s="2">
        <v>4</v>
      </c>
      <c r="Q18" s="2">
        <v>3</v>
      </c>
      <c r="S18" s="2">
        <v>1</v>
      </c>
      <c r="T18" s="2">
        <v>2</v>
      </c>
      <c r="V18" s="5">
        <v>4</v>
      </c>
    </row>
    <row r="19" spans="1:22" s="2" customFormat="1" x14ac:dyDescent="0.25">
      <c r="A19" s="7">
        <v>878</v>
      </c>
      <c r="B19" s="2" t="s">
        <v>3</v>
      </c>
      <c r="C19" s="5" t="s">
        <v>74</v>
      </c>
      <c r="D19" s="11">
        <f t="shared" si="0"/>
        <v>2.875</v>
      </c>
      <c r="E19" s="11">
        <f t="shared" si="1"/>
        <v>1.5360257159305635</v>
      </c>
      <c r="F19" s="17">
        <f t="shared" si="2"/>
        <v>2</v>
      </c>
      <c r="G19" s="17">
        <f t="shared" ref="G19:G29" si="3">COUNTIF(I19:V19,6)</f>
        <v>0</v>
      </c>
      <c r="H19" s="17"/>
      <c r="I19" s="2">
        <v>2</v>
      </c>
      <c r="J19" s="2">
        <v>3</v>
      </c>
      <c r="K19" s="2" t="s">
        <v>30</v>
      </c>
      <c r="M19" s="2">
        <v>4</v>
      </c>
      <c r="P19" s="2">
        <v>1</v>
      </c>
      <c r="Q19" s="2">
        <v>2</v>
      </c>
      <c r="S19" s="2">
        <v>5</v>
      </c>
      <c r="T19" s="2">
        <v>5</v>
      </c>
      <c r="V19" s="5">
        <v>1</v>
      </c>
    </row>
    <row r="20" spans="1:22" s="2" customFormat="1" x14ac:dyDescent="0.25">
      <c r="A20" s="7">
        <v>710</v>
      </c>
      <c r="B20" s="2" t="s">
        <v>3</v>
      </c>
      <c r="C20" s="5" t="s">
        <v>73</v>
      </c>
      <c r="D20" s="11">
        <f t="shared" si="0"/>
        <v>3.125</v>
      </c>
      <c r="E20" s="11">
        <f t="shared" si="1"/>
        <v>1.8328597873268975</v>
      </c>
      <c r="F20" s="17">
        <f t="shared" si="2"/>
        <v>2</v>
      </c>
      <c r="G20" s="17">
        <f t="shared" si="3"/>
        <v>1</v>
      </c>
      <c r="H20" s="17"/>
      <c r="I20" s="5">
        <v>1</v>
      </c>
      <c r="J20" s="5">
        <v>3</v>
      </c>
      <c r="K20" s="5" t="s">
        <v>31</v>
      </c>
      <c r="M20" s="5">
        <v>2</v>
      </c>
      <c r="P20" s="5">
        <v>5</v>
      </c>
      <c r="Q20" s="5">
        <v>1</v>
      </c>
      <c r="S20" s="5">
        <v>2</v>
      </c>
      <c r="T20" s="5">
        <v>6</v>
      </c>
      <c r="V20" s="5">
        <v>5</v>
      </c>
    </row>
    <row r="21" spans="1:22" s="2" customFormat="1" x14ac:dyDescent="0.25">
      <c r="A21" s="7">
        <v>513</v>
      </c>
      <c r="B21" s="2" t="s">
        <v>3</v>
      </c>
      <c r="C21" s="5" t="s">
        <v>71</v>
      </c>
      <c r="D21" s="11">
        <f t="shared" si="0"/>
        <v>3.25</v>
      </c>
      <c r="E21" s="11">
        <f t="shared" si="1"/>
        <v>1.1989578808281798</v>
      </c>
      <c r="F21" s="17">
        <f t="shared" si="2"/>
        <v>1</v>
      </c>
      <c r="G21" s="17">
        <f t="shared" si="3"/>
        <v>0</v>
      </c>
      <c r="H21" s="17"/>
      <c r="I21" s="5">
        <v>5</v>
      </c>
      <c r="J21" s="5">
        <v>4</v>
      </c>
      <c r="K21" s="2" t="s">
        <v>29</v>
      </c>
      <c r="M21" s="2">
        <v>3</v>
      </c>
      <c r="P21" s="5">
        <v>2</v>
      </c>
      <c r="Q21" s="5">
        <v>4</v>
      </c>
      <c r="S21" s="5">
        <v>4</v>
      </c>
      <c r="T21" s="5">
        <v>1</v>
      </c>
      <c r="V21" s="5">
        <v>3</v>
      </c>
    </row>
    <row r="22" spans="1:22" s="2" customFormat="1" x14ac:dyDescent="0.25">
      <c r="A22" s="7" t="s">
        <v>7</v>
      </c>
      <c r="B22" s="2" t="s">
        <v>3</v>
      </c>
      <c r="C22" s="2" t="s">
        <v>69</v>
      </c>
      <c r="D22" s="11">
        <f t="shared" si="0"/>
        <v>3.75</v>
      </c>
      <c r="E22" s="11">
        <f t="shared" si="1"/>
        <v>1.0897247358851685</v>
      </c>
      <c r="F22" s="17">
        <f t="shared" si="2"/>
        <v>0</v>
      </c>
      <c r="G22" s="17">
        <f t="shared" si="3"/>
        <v>0</v>
      </c>
      <c r="H22" s="17"/>
      <c r="I22" s="5">
        <v>4</v>
      </c>
      <c r="J22" s="5">
        <v>5</v>
      </c>
      <c r="K22" s="2" t="s">
        <v>28</v>
      </c>
      <c r="M22" s="2">
        <v>5</v>
      </c>
      <c r="P22" s="5">
        <v>3</v>
      </c>
      <c r="Q22" s="5">
        <v>5</v>
      </c>
      <c r="S22" s="5">
        <v>3</v>
      </c>
      <c r="T22" s="5">
        <v>3</v>
      </c>
      <c r="V22" s="5">
        <v>2</v>
      </c>
    </row>
    <row r="23" spans="1:22" s="4" customFormat="1" x14ac:dyDescent="0.25">
      <c r="A23" s="8" t="s">
        <v>6</v>
      </c>
      <c r="B23" s="4" t="s">
        <v>3</v>
      </c>
      <c r="C23" s="4" t="s">
        <v>70</v>
      </c>
      <c r="D23" s="18">
        <f t="shared" si="0"/>
        <v>5.75</v>
      </c>
      <c r="E23" s="18">
        <f t="shared" si="1"/>
        <v>0.66143782776614768</v>
      </c>
      <c r="F23" s="19">
        <f t="shared" si="2"/>
        <v>0</v>
      </c>
      <c r="G23" s="19">
        <f t="shared" si="3"/>
        <v>7</v>
      </c>
      <c r="H23" s="19"/>
      <c r="I23" s="4">
        <v>6</v>
      </c>
      <c r="J23" s="4">
        <v>6</v>
      </c>
      <c r="K23" s="4" t="s">
        <v>27</v>
      </c>
      <c r="M23" s="4">
        <v>6</v>
      </c>
      <c r="P23" s="4">
        <v>6</v>
      </c>
      <c r="Q23" s="4">
        <v>6</v>
      </c>
      <c r="S23" s="4">
        <v>6</v>
      </c>
      <c r="T23" s="4">
        <v>4</v>
      </c>
      <c r="V23" s="6">
        <v>6</v>
      </c>
    </row>
    <row r="24" spans="1:22" s="2" customFormat="1" x14ac:dyDescent="0.25">
      <c r="A24" s="7">
        <v>288</v>
      </c>
      <c r="B24" s="5" t="s">
        <v>20</v>
      </c>
      <c r="C24" s="12" t="s">
        <v>75</v>
      </c>
      <c r="D24" s="11">
        <f t="shared" si="0"/>
        <v>2.125</v>
      </c>
      <c r="E24" s="11">
        <f t="shared" si="1"/>
        <v>1.5360257159305635</v>
      </c>
      <c r="F24" s="17">
        <f t="shared" si="2"/>
        <v>3</v>
      </c>
      <c r="G24" s="17">
        <f>COUNTIF(I24:V24,6)</f>
        <v>1</v>
      </c>
      <c r="H24" s="17"/>
      <c r="I24" s="5">
        <v>2</v>
      </c>
      <c r="J24" s="5">
        <v>1</v>
      </c>
      <c r="M24" s="5">
        <v>6</v>
      </c>
      <c r="P24" s="5">
        <v>2</v>
      </c>
      <c r="Q24" s="5">
        <v>2</v>
      </c>
      <c r="S24" s="5">
        <v>2</v>
      </c>
      <c r="T24" s="5">
        <v>1</v>
      </c>
      <c r="V24" s="5">
        <v>1</v>
      </c>
    </row>
    <row r="25" spans="1:22" s="2" customFormat="1" x14ac:dyDescent="0.25">
      <c r="A25" s="7">
        <v>966</v>
      </c>
      <c r="B25" s="5" t="s">
        <v>20</v>
      </c>
      <c r="C25" s="5" t="s">
        <v>80</v>
      </c>
      <c r="D25" s="11">
        <f t="shared" si="0"/>
        <v>2.25</v>
      </c>
      <c r="E25" s="11">
        <f t="shared" si="1"/>
        <v>0.66143782776614768</v>
      </c>
      <c r="F25" s="17">
        <f t="shared" si="2"/>
        <v>1</v>
      </c>
      <c r="G25" s="17">
        <f t="shared" si="3"/>
        <v>0</v>
      </c>
      <c r="H25" s="17"/>
      <c r="I25" s="5">
        <v>3</v>
      </c>
      <c r="J25" s="5">
        <v>2</v>
      </c>
      <c r="M25" s="5">
        <v>2</v>
      </c>
      <c r="P25" s="5">
        <v>3</v>
      </c>
      <c r="Q25" s="5">
        <v>3</v>
      </c>
      <c r="S25" s="5">
        <v>1</v>
      </c>
      <c r="T25" s="5">
        <v>2</v>
      </c>
      <c r="V25" s="5">
        <v>2</v>
      </c>
    </row>
    <row r="26" spans="1:22" s="2" customFormat="1" x14ac:dyDescent="0.25">
      <c r="A26" s="7">
        <v>855</v>
      </c>
      <c r="B26" s="5" t="s">
        <v>20</v>
      </c>
      <c r="C26" s="5" t="s">
        <v>79</v>
      </c>
      <c r="D26" s="11">
        <f t="shared" si="0"/>
        <v>3.375</v>
      </c>
      <c r="E26" s="11">
        <f t="shared" si="1"/>
        <v>1.4086784586980805</v>
      </c>
      <c r="F26" s="17">
        <f t="shared" si="2"/>
        <v>2</v>
      </c>
      <c r="G26" s="17">
        <f t="shared" si="3"/>
        <v>0</v>
      </c>
      <c r="H26" s="17"/>
      <c r="I26" s="5">
        <v>1</v>
      </c>
      <c r="J26" s="2">
        <v>5</v>
      </c>
      <c r="M26" s="2">
        <v>4</v>
      </c>
      <c r="P26" s="2">
        <v>4</v>
      </c>
      <c r="Q26" s="2">
        <v>1</v>
      </c>
      <c r="S26" s="2">
        <v>4</v>
      </c>
      <c r="T26" s="2">
        <v>4</v>
      </c>
      <c r="V26" s="5">
        <v>4</v>
      </c>
    </row>
    <row r="27" spans="1:22" s="2" customFormat="1" x14ac:dyDescent="0.25">
      <c r="A27" s="7">
        <v>646</v>
      </c>
      <c r="B27" s="5" t="s">
        <v>20</v>
      </c>
      <c r="C27" s="5" t="s">
        <v>77</v>
      </c>
      <c r="D27" s="11">
        <f t="shared" si="0"/>
        <v>4.1428571428571432</v>
      </c>
      <c r="E27" s="11">
        <f t="shared" si="1"/>
        <v>1.6413036132965795</v>
      </c>
      <c r="F27" s="17">
        <f t="shared" si="2"/>
        <v>1</v>
      </c>
      <c r="G27" s="17">
        <f t="shared" si="3"/>
        <v>2</v>
      </c>
      <c r="H27" s="17"/>
      <c r="I27" s="5">
        <v>6</v>
      </c>
      <c r="J27" s="5">
        <v>4</v>
      </c>
      <c r="P27" s="5">
        <v>1</v>
      </c>
      <c r="Q27" s="5">
        <v>4</v>
      </c>
      <c r="S27" s="5">
        <v>5</v>
      </c>
      <c r="T27" s="5">
        <v>3</v>
      </c>
      <c r="V27" s="5">
        <v>6</v>
      </c>
    </row>
    <row r="28" spans="1:22" s="2" customFormat="1" x14ac:dyDescent="0.25">
      <c r="A28" s="7">
        <v>655</v>
      </c>
      <c r="B28" s="5" t="s">
        <v>20</v>
      </c>
      <c r="C28" s="5" t="s">
        <v>78</v>
      </c>
      <c r="D28" s="11">
        <f t="shared" si="0"/>
        <v>4.5</v>
      </c>
      <c r="E28" s="11">
        <f t="shared" si="1"/>
        <v>1.5</v>
      </c>
      <c r="F28" s="17">
        <f t="shared" si="2"/>
        <v>1</v>
      </c>
      <c r="G28" s="17">
        <f t="shared" si="3"/>
        <v>2</v>
      </c>
      <c r="H28" s="17"/>
      <c r="I28" s="5">
        <v>4</v>
      </c>
      <c r="J28" s="5">
        <v>6</v>
      </c>
      <c r="M28" s="5">
        <v>1</v>
      </c>
      <c r="P28" s="5">
        <v>5</v>
      </c>
      <c r="Q28" s="5">
        <v>5</v>
      </c>
      <c r="S28" s="5">
        <v>6</v>
      </c>
      <c r="T28" s="5">
        <v>5</v>
      </c>
      <c r="V28" s="5">
        <v>4</v>
      </c>
    </row>
    <row r="29" spans="1:22" s="4" customFormat="1" x14ac:dyDescent="0.25">
      <c r="A29" s="8">
        <v>351</v>
      </c>
      <c r="B29" s="6" t="s">
        <v>20</v>
      </c>
      <c r="C29" s="6" t="s">
        <v>76</v>
      </c>
      <c r="D29" s="18">
        <f t="shared" si="0"/>
        <v>4.875</v>
      </c>
      <c r="E29" s="18">
        <f t="shared" si="1"/>
        <v>1.165922381636102</v>
      </c>
      <c r="F29" s="19">
        <f t="shared" si="2"/>
        <v>0</v>
      </c>
      <c r="G29" s="19">
        <f t="shared" si="3"/>
        <v>3</v>
      </c>
      <c r="H29" s="19"/>
      <c r="I29" s="6">
        <v>5</v>
      </c>
      <c r="J29" s="6">
        <v>3</v>
      </c>
      <c r="M29" s="6">
        <v>5</v>
      </c>
      <c r="P29" s="6">
        <v>6</v>
      </c>
      <c r="Q29" s="6">
        <v>6</v>
      </c>
      <c r="S29" s="6">
        <v>3</v>
      </c>
      <c r="T29" s="6">
        <v>6</v>
      </c>
      <c r="V29" s="6">
        <v>5</v>
      </c>
    </row>
    <row r="30" spans="1:22" s="2" customFormat="1" x14ac:dyDescent="0.25">
      <c r="A30" s="1">
        <v>392</v>
      </c>
      <c r="B30" s="2" t="s">
        <v>108</v>
      </c>
      <c r="C30" s="12" t="s">
        <v>105</v>
      </c>
      <c r="D30" s="11">
        <f t="shared" si="0"/>
        <v>1.8333333333333333</v>
      </c>
      <c r="E30" s="11">
        <f t="shared" si="1"/>
        <v>0.79930525388545326</v>
      </c>
      <c r="F30" s="17">
        <f t="shared" si="2"/>
        <v>5</v>
      </c>
      <c r="G30" s="17">
        <f>COUNTIF(I30:V30,4)</f>
        <v>0</v>
      </c>
      <c r="H30" s="17"/>
      <c r="I30" s="5">
        <v>3</v>
      </c>
      <c r="J30" s="2">
        <v>2</v>
      </c>
      <c r="L30" s="2">
        <v>1</v>
      </c>
      <c r="M30" s="5">
        <v>1</v>
      </c>
      <c r="N30" s="5">
        <v>3</v>
      </c>
      <c r="O30" s="2" t="s">
        <v>42</v>
      </c>
      <c r="P30" s="5">
        <v>2</v>
      </c>
      <c r="Q30" s="5">
        <v>2</v>
      </c>
      <c r="R30" s="5">
        <v>1</v>
      </c>
      <c r="S30" s="5">
        <v>1</v>
      </c>
      <c r="T30" s="5">
        <v>3</v>
      </c>
      <c r="U30" s="5">
        <v>2</v>
      </c>
      <c r="V30" s="5">
        <v>1</v>
      </c>
    </row>
    <row r="31" spans="1:22" s="2" customFormat="1" x14ac:dyDescent="0.25">
      <c r="A31" s="1">
        <v>626</v>
      </c>
      <c r="B31" s="2" t="s">
        <v>108</v>
      </c>
      <c r="C31" s="5" t="s">
        <v>106</v>
      </c>
      <c r="D31" s="11">
        <f t="shared" si="0"/>
        <v>2.125</v>
      </c>
      <c r="E31" s="11">
        <f t="shared" si="1"/>
        <v>1.0433320021290762</v>
      </c>
      <c r="F31" s="17">
        <f t="shared" si="2"/>
        <v>5</v>
      </c>
      <c r="G31" s="17">
        <f t="shared" ref="G31:G33" si="4">COUNTIF(I31:V31,4)</f>
        <v>1</v>
      </c>
      <c r="H31" s="17"/>
      <c r="I31" s="5">
        <v>1</v>
      </c>
      <c r="J31" s="2">
        <v>3</v>
      </c>
      <c r="L31" s="2">
        <v>4</v>
      </c>
      <c r="M31" s="5">
        <v>2.5</v>
      </c>
      <c r="N31" s="5">
        <v>1</v>
      </c>
      <c r="O31" s="2" t="s">
        <v>43</v>
      </c>
      <c r="P31" s="5">
        <v>1</v>
      </c>
      <c r="Q31" s="5">
        <v>3</v>
      </c>
      <c r="R31" s="5">
        <v>2</v>
      </c>
      <c r="S31" s="5">
        <v>3</v>
      </c>
      <c r="T31" s="5">
        <v>1</v>
      </c>
      <c r="U31" s="5">
        <v>1</v>
      </c>
      <c r="V31" s="5">
        <v>3</v>
      </c>
    </row>
    <row r="32" spans="1:22" s="2" customFormat="1" x14ac:dyDescent="0.25">
      <c r="A32" s="1">
        <v>945</v>
      </c>
      <c r="B32" s="2" t="s">
        <v>108</v>
      </c>
      <c r="C32" s="5" t="s">
        <v>53</v>
      </c>
      <c r="D32" s="11">
        <f t="shared" si="0"/>
        <v>2.625</v>
      </c>
      <c r="E32" s="11">
        <f t="shared" si="1"/>
        <v>1.1016086722001905</v>
      </c>
      <c r="F32" s="17">
        <f t="shared" si="2"/>
        <v>2</v>
      </c>
      <c r="G32" s="17">
        <f t="shared" si="4"/>
        <v>4</v>
      </c>
      <c r="H32" s="17"/>
      <c r="I32" s="5">
        <v>4</v>
      </c>
      <c r="J32" s="2">
        <v>1</v>
      </c>
      <c r="L32" s="2">
        <v>4</v>
      </c>
      <c r="M32" s="5">
        <v>2.5</v>
      </c>
      <c r="N32" s="2">
        <v>2</v>
      </c>
      <c r="O32" s="2" t="s">
        <v>41</v>
      </c>
      <c r="P32" s="5">
        <v>4</v>
      </c>
      <c r="Q32" s="5">
        <v>1</v>
      </c>
      <c r="R32" s="5">
        <v>3</v>
      </c>
      <c r="S32" s="5">
        <v>2</v>
      </c>
      <c r="T32" s="5">
        <v>2</v>
      </c>
      <c r="U32" s="5">
        <v>4</v>
      </c>
      <c r="V32" s="5">
        <v>2</v>
      </c>
    </row>
    <row r="33" spans="1:22" s="4" customFormat="1" x14ac:dyDescent="0.25">
      <c r="A33" s="3" t="s">
        <v>24</v>
      </c>
      <c r="B33" s="4" t="s">
        <v>108</v>
      </c>
      <c r="C33" s="6" t="s">
        <v>104</v>
      </c>
      <c r="D33" s="18">
        <f t="shared" si="0"/>
        <v>3.6666666666666665</v>
      </c>
      <c r="E33" s="18">
        <f t="shared" si="1"/>
        <v>0.62360956446232352</v>
      </c>
      <c r="F33" s="19">
        <f t="shared" si="2"/>
        <v>0</v>
      </c>
      <c r="G33" s="19">
        <f t="shared" si="4"/>
        <v>9</v>
      </c>
      <c r="H33" s="19"/>
      <c r="I33" s="6">
        <v>2</v>
      </c>
      <c r="J33" s="4">
        <v>4</v>
      </c>
      <c r="L33" s="4">
        <v>4</v>
      </c>
      <c r="M33" s="6">
        <v>4</v>
      </c>
      <c r="N33" s="4">
        <v>4</v>
      </c>
      <c r="O33" s="4" t="s">
        <v>40</v>
      </c>
      <c r="P33" s="6">
        <v>3</v>
      </c>
      <c r="Q33" s="6">
        <v>4</v>
      </c>
      <c r="R33" s="6">
        <v>4</v>
      </c>
      <c r="S33" s="6">
        <v>4</v>
      </c>
      <c r="T33" s="6">
        <v>4</v>
      </c>
      <c r="U33" s="6">
        <v>3</v>
      </c>
      <c r="V33" s="6">
        <v>4</v>
      </c>
    </row>
    <row r="34" spans="1:22" s="2" customFormat="1" x14ac:dyDescent="0.25">
      <c r="A34" s="1">
        <v>157</v>
      </c>
      <c r="B34" s="2" t="s">
        <v>17</v>
      </c>
      <c r="C34" s="12" t="s">
        <v>81</v>
      </c>
      <c r="D34" s="11">
        <f t="shared" si="0"/>
        <v>1.3</v>
      </c>
      <c r="E34" s="11">
        <f t="shared" si="1"/>
        <v>0.45825756949558399</v>
      </c>
      <c r="F34" s="17">
        <f t="shared" si="2"/>
        <v>7</v>
      </c>
      <c r="G34" s="17">
        <f>COUNTIF(I34:V34,3)</f>
        <v>0</v>
      </c>
      <c r="H34" s="17"/>
      <c r="I34" s="5">
        <v>1</v>
      </c>
      <c r="J34" s="5">
        <v>1</v>
      </c>
      <c r="L34" s="2">
        <v>1</v>
      </c>
      <c r="M34" s="5">
        <v>2</v>
      </c>
      <c r="P34" s="5">
        <v>1</v>
      </c>
      <c r="Q34" s="5">
        <v>1</v>
      </c>
      <c r="R34" s="5">
        <v>2</v>
      </c>
      <c r="S34" s="5">
        <v>1</v>
      </c>
      <c r="T34" s="5">
        <v>1</v>
      </c>
      <c r="V34" s="5">
        <v>2</v>
      </c>
    </row>
    <row r="35" spans="1:22" s="2" customFormat="1" x14ac:dyDescent="0.25">
      <c r="A35" s="1">
        <v>278</v>
      </c>
      <c r="B35" s="2" t="s">
        <v>17</v>
      </c>
      <c r="C35" s="5" t="s">
        <v>72</v>
      </c>
      <c r="D35" s="11">
        <f t="shared" si="0"/>
        <v>2.2000000000000002</v>
      </c>
      <c r="E35" s="11">
        <f t="shared" si="1"/>
        <v>0.74833147735478833</v>
      </c>
      <c r="F35" s="17">
        <f t="shared" si="2"/>
        <v>2</v>
      </c>
      <c r="G35" s="17">
        <f t="shared" ref="G35:G36" si="5">COUNTIF(I35:V35,3)</f>
        <v>4</v>
      </c>
      <c r="H35" s="17"/>
      <c r="I35" s="5">
        <v>2</v>
      </c>
      <c r="J35" s="2">
        <v>1</v>
      </c>
      <c r="L35" s="2">
        <v>2</v>
      </c>
      <c r="M35" s="2">
        <v>3</v>
      </c>
      <c r="P35" s="2">
        <v>3</v>
      </c>
      <c r="Q35" s="2">
        <v>2</v>
      </c>
      <c r="R35" s="2">
        <v>1</v>
      </c>
      <c r="S35" s="2">
        <v>2</v>
      </c>
      <c r="T35" s="2">
        <v>3</v>
      </c>
      <c r="V35" s="5">
        <v>3</v>
      </c>
    </row>
    <row r="36" spans="1:22" s="4" customFormat="1" x14ac:dyDescent="0.25">
      <c r="A36" s="3">
        <v>107</v>
      </c>
      <c r="B36" s="4" t="s">
        <v>17</v>
      </c>
      <c r="C36" s="4" t="s">
        <v>53</v>
      </c>
      <c r="D36" s="18">
        <f t="shared" si="0"/>
        <v>2.2999999999999998</v>
      </c>
      <c r="E36" s="18">
        <f t="shared" si="1"/>
        <v>0.78102496759066542</v>
      </c>
      <c r="F36" s="19">
        <f t="shared" si="2"/>
        <v>2</v>
      </c>
      <c r="G36" s="19">
        <f t="shared" si="5"/>
        <v>5</v>
      </c>
      <c r="H36" s="19"/>
      <c r="I36" s="4">
        <v>3</v>
      </c>
      <c r="J36" s="4">
        <v>2</v>
      </c>
      <c r="L36" s="4">
        <v>3</v>
      </c>
      <c r="M36" s="4">
        <v>1</v>
      </c>
      <c r="P36" s="4">
        <v>2</v>
      </c>
      <c r="Q36" s="4">
        <v>3</v>
      </c>
      <c r="R36" s="4">
        <v>3</v>
      </c>
      <c r="S36" s="4">
        <v>3</v>
      </c>
      <c r="T36" s="4">
        <v>2</v>
      </c>
      <c r="V36" s="6">
        <v>1</v>
      </c>
    </row>
    <row r="37" spans="1:22" s="2" customFormat="1" x14ac:dyDescent="0.25">
      <c r="A37" s="7">
        <v>535</v>
      </c>
      <c r="B37" s="2" t="s">
        <v>2</v>
      </c>
      <c r="C37" s="12" t="s">
        <v>85</v>
      </c>
      <c r="D37" s="11">
        <f t="shared" si="0"/>
        <v>1.8888888888888888</v>
      </c>
      <c r="E37" s="11">
        <f t="shared" si="1"/>
        <v>1.2862041003100251</v>
      </c>
      <c r="F37" s="17">
        <f t="shared" si="2"/>
        <v>5</v>
      </c>
      <c r="G37" s="17">
        <f>COUNTIF(I37:V37,5)</f>
        <v>1</v>
      </c>
      <c r="H37" s="17"/>
      <c r="I37" s="5">
        <v>2</v>
      </c>
      <c r="J37" s="5">
        <v>1</v>
      </c>
      <c r="K37" s="2" t="s">
        <v>33</v>
      </c>
      <c r="M37" s="5">
        <v>1</v>
      </c>
      <c r="N37" s="5">
        <v>1</v>
      </c>
      <c r="P37" s="5">
        <v>1</v>
      </c>
      <c r="Q37" s="5">
        <v>3</v>
      </c>
      <c r="S37" s="5">
        <v>2</v>
      </c>
      <c r="T37" s="5">
        <v>5</v>
      </c>
      <c r="V37" s="5">
        <v>1</v>
      </c>
    </row>
    <row r="38" spans="1:22" s="2" customFormat="1" x14ac:dyDescent="0.25">
      <c r="A38" s="7" t="s">
        <v>5</v>
      </c>
      <c r="B38" s="2" t="s">
        <v>2</v>
      </c>
      <c r="C38" s="2" t="s">
        <v>82</v>
      </c>
      <c r="D38" s="11">
        <f t="shared" si="0"/>
        <v>2.1111111111111112</v>
      </c>
      <c r="E38" s="11">
        <f t="shared" si="1"/>
        <v>0.7370277311900888</v>
      </c>
      <c r="F38" s="17">
        <f t="shared" si="2"/>
        <v>2</v>
      </c>
      <c r="G38" s="17">
        <f t="shared" ref="G38:G41" si="6">COUNTIF(I38:V38,5)</f>
        <v>0</v>
      </c>
      <c r="H38" s="17"/>
      <c r="I38" s="2">
        <v>1</v>
      </c>
      <c r="J38" s="2">
        <v>2</v>
      </c>
      <c r="K38" s="2" t="s">
        <v>35</v>
      </c>
      <c r="M38" s="2">
        <v>2</v>
      </c>
      <c r="N38" s="2">
        <v>2</v>
      </c>
      <c r="P38" s="2">
        <v>3</v>
      </c>
      <c r="Q38" s="2">
        <v>3</v>
      </c>
      <c r="S38" s="2">
        <v>1</v>
      </c>
      <c r="T38" s="2">
        <v>3</v>
      </c>
      <c r="V38" s="5">
        <v>2</v>
      </c>
    </row>
    <row r="39" spans="1:22" s="2" customFormat="1" x14ac:dyDescent="0.25">
      <c r="A39" s="7">
        <v>669</v>
      </c>
      <c r="B39" s="2" t="s">
        <v>2</v>
      </c>
      <c r="C39" s="5" t="s">
        <v>86</v>
      </c>
      <c r="D39" s="11">
        <f t="shared" si="0"/>
        <v>3</v>
      </c>
      <c r="E39" s="11">
        <f t="shared" si="1"/>
        <v>1.0540925533894598</v>
      </c>
      <c r="F39" s="17">
        <f t="shared" si="2"/>
        <v>1</v>
      </c>
      <c r="G39" s="17">
        <f t="shared" si="6"/>
        <v>0</v>
      </c>
      <c r="H39" s="17"/>
      <c r="I39" s="2">
        <v>3</v>
      </c>
      <c r="J39" s="2">
        <v>3</v>
      </c>
      <c r="K39" s="2" t="s">
        <v>34</v>
      </c>
      <c r="M39" s="2">
        <v>4</v>
      </c>
      <c r="N39" s="2">
        <v>4</v>
      </c>
      <c r="P39" s="2">
        <v>2</v>
      </c>
      <c r="Q39" s="2">
        <v>1</v>
      </c>
      <c r="S39" s="2">
        <v>2</v>
      </c>
      <c r="T39" s="2">
        <v>4</v>
      </c>
      <c r="V39" s="5">
        <v>4</v>
      </c>
    </row>
    <row r="40" spans="1:22" s="2" customFormat="1" x14ac:dyDescent="0.25">
      <c r="A40" s="7">
        <v>163</v>
      </c>
      <c r="B40" s="2" t="s">
        <v>2</v>
      </c>
      <c r="C40" s="5" t="s">
        <v>83</v>
      </c>
      <c r="D40" s="11">
        <f t="shared" si="0"/>
        <v>3.4444444444444446</v>
      </c>
      <c r="E40" s="11">
        <f t="shared" si="1"/>
        <v>1.2570787221094177</v>
      </c>
      <c r="F40" s="17">
        <f t="shared" si="2"/>
        <v>1</v>
      </c>
      <c r="G40" s="17">
        <f t="shared" si="6"/>
        <v>2</v>
      </c>
      <c r="H40" s="17"/>
      <c r="I40" s="2">
        <v>4</v>
      </c>
      <c r="J40" s="2">
        <v>4</v>
      </c>
      <c r="K40" s="2" t="s">
        <v>36</v>
      </c>
      <c r="M40" s="2">
        <v>5</v>
      </c>
      <c r="N40" s="2">
        <v>3</v>
      </c>
      <c r="P40" s="2">
        <v>4</v>
      </c>
      <c r="Q40" s="2">
        <v>2</v>
      </c>
      <c r="S40" s="2">
        <v>5</v>
      </c>
      <c r="T40" s="2">
        <v>1</v>
      </c>
      <c r="V40" s="5">
        <v>3</v>
      </c>
    </row>
    <row r="41" spans="1:22" s="4" customFormat="1" x14ac:dyDescent="0.25">
      <c r="A41" s="8">
        <v>340</v>
      </c>
      <c r="B41" s="4" t="s">
        <v>2</v>
      </c>
      <c r="C41" s="6" t="s">
        <v>84</v>
      </c>
      <c r="D41" s="18">
        <f t="shared" si="0"/>
        <v>4.333333333333333</v>
      </c>
      <c r="E41" s="18">
        <f t="shared" si="1"/>
        <v>1.0540925533894598</v>
      </c>
      <c r="F41" s="19">
        <f t="shared" si="2"/>
        <v>0</v>
      </c>
      <c r="G41" s="19">
        <f t="shared" si="6"/>
        <v>6</v>
      </c>
      <c r="H41" s="19"/>
      <c r="I41" s="4">
        <v>5</v>
      </c>
      <c r="J41" s="4">
        <v>5</v>
      </c>
      <c r="K41" s="4" t="s">
        <v>32</v>
      </c>
      <c r="M41" s="4">
        <v>3</v>
      </c>
      <c r="N41" s="4">
        <v>5</v>
      </c>
      <c r="P41" s="4">
        <v>5</v>
      </c>
      <c r="Q41" s="4">
        <v>5</v>
      </c>
      <c r="S41" s="4">
        <v>4</v>
      </c>
      <c r="T41" s="4">
        <v>2</v>
      </c>
      <c r="V41" s="6">
        <v>5</v>
      </c>
    </row>
    <row r="42" spans="1:22" s="2" customFormat="1" x14ac:dyDescent="0.25">
      <c r="A42" s="7">
        <v>931</v>
      </c>
      <c r="B42" s="2" t="s">
        <v>110</v>
      </c>
      <c r="C42" s="12" t="s">
        <v>113</v>
      </c>
      <c r="D42" s="11">
        <f t="shared" si="0"/>
        <v>1.8571428571428572</v>
      </c>
      <c r="E42" s="11">
        <f t="shared" si="1"/>
        <v>0.83299312783504287</v>
      </c>
      <c r="F42" s="17">
        <f t="shared" si="2"/>
        <v>3</v>
      </c>
      <c r="G42" s="17">
        <f>COUNTIF(I42:V42,3)</f>
        <v>2</v>
      </c>
      <c r="H42" s="17"/>
      <c r="I42" s="2">
        <v>2</v>
      </c>
      <c r="J42" s="2">
        <v>3</v>
      </c>
      <c r="M42" s="2">
        <v>3</v>
      </c>
      <c r="P42" s="2">
        <v>1</v>
      </c>
      <c r="R42" s="2">
        <v>2</v>
      </c>
      <c r="S42" s="2">
        <v>1</v>
      </c>
      <c r="T42" s="2">
        <v>1</v>
      </c>
    </row>
    <row r="43" spans="1:22" s="2" customFormat="1" x14ac:dyDescent="0.25">
      <c r="A43" s="7">
        <v>644</v>
      </c>
      <c r="B43" s="2" t="s">
        <v>110</v>
      </c>
      <c r="C43" s="2" t="s">
        <v>111</v>
      </c>
      <c r="D43" s="11">
        <f t="shared" si="0"/>
        <v>2</v>
      </c>
      <c r="E43" s="11">
        <f t="shared" si="1"/>
        <v>0.8660254037844386</v>
      </c>
      <c r="F43" s="17">
        <f t="shared" si="2"/>
        <v>3</v>
      </c>
      <c r="G43" s="17">
        <f>COUNTIF(I43:V43,3)</f>
        <v>3</v>
      </c>
      <c r="H43" s="17"/>
      <c r="I43" s="2">
        <v>3</v>
      </c>
      <c r="J43" s="2">
        <v>1</v>
      </c>
      <c r="M43" s="2">
        <v>2</v>
      </c>
      <c r="N43" s="2">
        <v>1</v>
      </c>
      <c r="P43" s="2">
        <v>3</v>
      </c>
      <c r="R43" s="2">
        <v>1</v>
      </c>
      <c r="S43" s="2">
        <v>3</v>
      </c>
      <c r="T43" s="2">
        <v>2</v>
      </c>
    </row>
    <row r="44" spans="1:22" s="4" customFormat="1" x14ac:dyDescent="0.25">
      <c r="A44" s="8">
        <v>863</v>
      </c>
      <c r="B44" s="4" t="s">
        <v>110</v>
      </c>
      <c r="C44" s="6" t="s">
        <v>112</v>
      </c>
      <c r="D44" s="18">
        <f t="shared" si="0"/>
        <v>2.125</v>
      </c>
      <c r="E44" s="18">
        <f t="shared" si="1"/>
        <v>0.78062474979979979</v>
      </c>
      <c r="F44" s="19">
        <f t="shared" si="2"/>
        <v>2</v>
      </c>
      <c r="G44" s="19">
        <f>COUNTIF(I44:V44,3)</f>
        <v>3</v>
      </c>
      <c r="H44" s="19"/>
      <c r="I44" s="6">
        <v>1</v>
      </c>
      <c r="J44" s="6">
        <v>2</v>
      </c>
      <c r="M44" s="6">
        <v>1</v>
      </c>
      <c r="N44" s="6">
        <v>3</v>
      </c>
      <c r="P44" s="6">
        <v>2</v>
      </c>
      <c r="R44" s="6">
        <v>3</v>
      </c>
      <c r="S44" s="6">
        <v>2</v>
      </c>
      <c r="T44" s="6">
        <v>3</v>
      </c>
    </row>
    <row r="45" spans="1:22" s="2" customFormat="1" x14ac:dyDescent="0.25">
      <c r="A45" s="7">
        <v>156</v>
      </c>
      <c r="B45" s="2" t="s">
        <v>13</v>
      </c>
      <c r="C45" s="13" t="s">
        <v>87</v>
      </c>
      <c r="D45" s="11">
        <f t="shared" si="0"/>
        <v>1.2222222222222223</v>
      </c>
      <c r="E45" s="11">
        <f t="shared" si="1"/>
        <v>0.41573970964154905</v>
      </c>
      <c r="F45" s="17">
        <f t="shared" si="2"/>
        <v>7</v>
      </c>
      <c r="G45" s="17">
        <f>COUNTIF(I45:V45,2)</f>
        <v>2</v>
      </c>
      <c r="H45" s="17"/>
      <c r="I45" s="5">
        <v>2</v>
      </c>
      <c r="J45" s="5">
        <v>1</v>
      </c>
      <c r="L45" s="2">
        <v>1</v>
      </c>
      <c r="M45" s="5">
        <v>1</v>
      </c>
      <c r="N45" s="5">
        <v>1</v>
      </c>
      <c r="P45" s="5">
        <v>1</v>
      </c>
      <c r="R45" s="5">
        <v>2</v>
      </c>
      <c r="S45" s="5">
        <v>1</v>
      </c>
      <c r="T45" s="5">
        <v>1</v>
      </c>
    </row>
    <row r="46" spans="1:22" s="4" customFormat="1" x14ac:dyDescent="0.25">
      <c r="A46" s="8">
        <v>179</v>
      </c>
      <c r="B46" s="4" t="s">
        <v>13</v>
      </c>
      <c r="C46" s="4" t="s">
        <v>88</v>
      </c>
      <c r="D46" s="18">
        <f t="shared" si="0"/>
        <v>1.7777777777777777</v>
      </c>
      <c r="E46" s="18">
        <f t="shared" si="1"/>
        <v>0.41573970964154905</v>
      </c>
      <c r="F46" s="19">
        <f t="shared" si="2"/>
        <v>2</v>
      </c>
      <c r="G46" s="19">
        <f>COUNTIF(I46:V46,2)</f>
        <v>7</v>
      </c>
      <c r="H46" s="19"/>
      <c r="I46" s="6">
        <v>1</v>
      </c>
      <c r="J46" s="6">
        <v>2</v>
      </c>
      <c r="L46" s="4">
        <v>2</v>
      </c>
      <c r="M46" s="6">
        <v>2</v>
      </c>
      <c r="N46" s="6">
        <v>2</v>
      </c>
      <c r="P46" s="6">
        <v>2</v>
      </c>
      <c r="R46" s="6">
        <v>1</v>
      </c>
      <c r="S46" s="6">
        <v>2</v>
      </c>
      <c r="T46" s="6">
        <v>2</v>
      </c>
    </row>
    <row r="47" spans="1:22" s="2" customFormat="1" x14ac:dyDescent="0.25">
      <c r="A47" s="7">
        <v>119</v>
      </c>
      <c r="B47" s="2" t="s">
        <v>49</v>
      </c>
      <c r="C47" s="12" t="s">
        <v>58</v>
      </c>
      <c r="D47" s="11">
        <f t="shared" si="0"/>
        <v>1.2222222222222223</v>
      </c>
      <c r="E47" s="11">
        <f t="shared" si="1"/>
        <v>0.41573970964154905</v>
      </c>
      <c r="F47" s="17">
        <f t="shared" si="2"/>
        <v>7</v>
      </c>
      <c r="G47" s="17">
        <f>COUNTIF(I47:V47,2)</f>
        <v>2</v>
      </c>
      <c r="H47" s="17"/>
      <c r="I47" s="2">
        <v>1</v>
      </c>
      <c r="J47" s="2">
        <v>1</v>
      </c>
      <c r="L47" s="2">
        <v>2</v>
      </c>
      <c r="M47" s="2">
        <v>1</v>
      </c>
      <c r="N47" s="2">
        <v>1</v>
      </c>
      <c r="Q47" s="2">
        <v>1</v>
      </c>
      <c r="S47" s="2">
        <v>1</v>
      </c>
      <c r="T47" s="2">
        <v>1</v>
      </c>
      <c r="V47" s="5">
        <v>2</v>
      </c>
    </row>
    <row r="48" spans="1:22" s="4" customFormat="1" x14ac:dyDescent="0.25">
      <c r="A48" s="8">
        <v>252</v>
      </c>
      <c r="B48" s="4" t="s">
        <v>49</v>
      </c>
      <c r="C48" s="6" t="s">
        <v>59</v>
      </c>
      <c r="D48" s="18">
        <f t="shared" si="0"/>
        <v>1.7777777777777777</v>
      </c>
      <c r="E48" s="18">
        <f t="shared" si="1"/>
        <v>0.41573970964154905</v>
      </c>
      <c r="F48" s="19">
        <f t="shared" si="2"/>
        <v>2</v>
      </c>
      <c r="G48" s="19">
        <f>COUNTIF(I48:V48,2)</f>
        <v>7</v>
      </c>
      <c r="H48" s="19"/>
      <c r="I48" s="4">
        <v>2</v>
      </c>
      <c r="J48" s="4">
        <v>2</v>
      </c>
      <c r="L48" s="6">
        <v>1</v>
      </c>
      <c r="M48" s="4">
        <v>2</v>
      </c>
      <c r="N48" s="4">
        <v>2</v>
      </c>
      <c r="Q48" s="4">
        <v>2</v>
      </c>
      <c r="S48" s="4">
        <v>2</v>
      </c>
      <c r="T48" s="4">
        <v>2</v>
      </c>
      <c r="V48" s="6">
        <v>1</v>
      </c>
    </row>
    <row r="49" spans="1:22" s="2" customFormat="1" x14ac:dyDescent="0.25">
      <c r="A49" s="7" t="s">
        <v>23</v>
      </c>
      <c r="B49" s="2" t="s">
        <v>14</v>
      </c>
      <c r="C49" s="12" t="s">
        <v>90</v>
      </c>
      <c r="D49" s="11">
        <f t="shared" si="0"/>
        <v>2</v>
      </c>
      <c r="E49" s="11">
        <f t="shared" si="1"/>
        <v>1</v>
      </c>
      <c r="F49" s="17">
        <f t="shared" si="2"/>
        <v>5</v>
      </c>
      <c r="G49" s="17">
        <f>COUNTIF(I49:V49,5)</f>
        <v>0</v>
      </c>
      <c r="H49" s="17"/>
      <c r="I49" s="5">
        <v>3</v>
      </c>
      <c r="J49" s="5">
        <v>3</v>
      </c>
      <c r="L49" s="5">
        <v>1</v>
      </c>
      <c r="M49" s="5">
        <v>3</v>
      </c>
      <c r="Q49" s="2">
        <v>1</v>
      </c>
      <c r="R49" s="5">
        <v>1</v>
      </c>
      <c r="S49" s="5">
        <v>3</v>
      </c>
      <c r="T49" s="5">
        <v>3</v>
      </c>
      <c r="U49" s="5">
        <v>1</v>
      </c>
      <c r="V49" s="5">
        <v>1</v>
      </c>
    </row>
    <row r="50" spans="1:22" s="2" customFormat="1" x14ac:dyDescent="0.25">
      <c r="A50" s="7">
        <v>332</v>
      </c>
      <c r="B50" s="2" t="s">
        <v>14</v>
      </c>
      <c r="C50" s="16" t="s">
        <v>91</v>
      </c>
      <c r="D50" s="11">
        <f t="shared" si="0"/>
        <v>2.5</v>
      </c>
      <c r="E50" s="11">
        <f t="shared" si="1"/>
        <v>1.2041594578792296</v>
      </c>
      <c r="F50" s="17">
        <f t="shared" si="2"/>
        <v>2</v>
      </c>
      <c r="G50" s="17">
        <f t="shared" ref="G50:G53" si="7">COUNTIF(I50:V50,5)</f>
        <v>1</v>
      </c>
      <c r="H50" s="17"/>
      <c r="I50" s="5">
        <v>1</v>
      </c>
      <c r="J50" s="2">
        <v>2</v>
      </c>
      <c r="L50" s="2">
        <v>1</v>
      </c>
      <c r="M50" s="2">
        <v>2</v>
      </c>
      <c r="Q50" s="2">
        <v>3</v>
      </c>
      <c r="R50" s="2">
        <v>2</v>
      </c>
      <c r="S50" s="2">
        <v>4</v>
      </c>
      <c r="T50" s="2">
        <v>2</v>
      </c>
      <c r="U50" s="2">
        <v>3</v>
      </c>
      <c r="V50" s="5">
        <v>5</v>
      </c>
    </row>
    <row r="51" spans="1:22" s="2" customFormat="1" x14ac:dyDescent="0.25">
      <c r="A51" s="7">
        <v>462</v>
      </c>
      <c r="B51" s="2" t="s">
        <v>14</v>
      </c>
      <c r="C51" s="5" t="s">
        <v>92</v>
      </c>
      <c r="D51" s="11">
        <f t="shared" si="0"/>
        <v>2.5</v>
      </c>
      <c r="E51" s="11">
        <f t="shared" si="1"/>
        <v>1.2041594578792296</v>
      </c>
      <c r="F51" s="17">
        <f t="shared" si="2"/>
        <v>2</v>
      </c>
      <c r="G51" s="17">
        <f t="shared" si="7"/>
        <v>1</v>
      </c>
      <c r="H51" s="17"/>
      <c r="I51" s="5">
        <v>2</v>
      </c>
      <c r="J51" s="5">
        <v>1</v>
      </c>
      <c r="L51" s="5">
        <v>3</v>
      </c>
      <c r="M51" s="5">
        <v>4</v>
      </c>
      <c r="Q51" s="5">
        <v>2</v>
      </c>
      <c r="R51" s="5">
        <v>3</v>
      </c>
      <c r="S51" s="5">
        <v>2</v>
      </c>
      <c r="T51" s="5">
        <v>5</v>
      </c>
      <c r="U51" s="5">
        <v>1</v>
      </c>
      <c r="V51" s="5">
        <v>2</v>
      </c>
    </row>
    <row r="52" spans="1:22" s="2" customFormat="1" x14ac:dyDescent="0.25">
      <c r="A52" s="7" t="s">
        <v>9</v>
      </c>
      <c r="B52" s="2" t="s">
        <v>14</v>
      </c>
      <c r="C52" s="2" t="s">
        <v>89</v>
      </c>
      <c r="D52" s="11">
        <f t="shared" si="0"/>
        <v>2.7</v>
      </c>
      <c r="E52" s="11">
        <f t="shared" si="1"/>
        <v>1.5524174696260025</v>
      </c>
      <c r="F52" s="17">
        <f t="shared" si="2"/>
        <v>4</v>
      </c>
      <c r="G52" s="17">
        <f t="shared" si="7"/>
        <v>1</v>
      </c>
      <c r="H52" s="17"/>
      <c r="I52" s="2">
        <v>4</v>
      </c>
      <c r="J52" s="2">
        <v>5</v>
      </c>
      <c r="L52" s="2">
        <v>2</v>
      </c>
      <c r="M52" s="2">
        <v>1</v>
      </c>
      <c r="Q52" s="2">
        <v>4</v>
      </c>
      <c r="R52" s="2">
        <v>4</v>
      </c>
      <c r="S52" s="2">
        <v>1</v>
      </c>
      <c r="T52" s="2">
        <v>1</v>
      </c>
      <c r="U52" s="2">
        <v>1</v>
      </c>
      <c r="V52" s="5">
        <v>4</v>
      </c>
    </row>
    <row r="53" spans="1:22" s="4" customFormat="1" x14ac:dyDescent="0.25">
      <c r="A53" s="8">
        <v>880</v>
      </c>
      <c r="B53" s="4" t="s">
        <v>14</v>
      </c>
      <c r="C53" s="6" t="s">
        <v>93</v>
      </c>
      <c r="D53" s="18">
        <f t="shared" si="0"/>
        <v>4.5555555555555554</v>
      </c>
      <c r="E53" s="18">
        <f t="shared" si="1"/>
        <v>0.6849348892187751</v>
      </c>
      <c r="F53" s="19">
        <f t="shared" si="2"/>
        <v>0</v>
      </c>
      <c r="G53" s="19">
        <f t="shared" si="7"/>
        <v>6</v>
      </c>
      <c r="H53" s="19"/>
      <c r="J53" s="4">
        <v>4</v>
      </c>
      <c r="L53" s="4">
        <v>5</v>
      </c>
      <c r="M53" s="4">
        <v>5</v>
      </c>
      <c r="Q53" s="4">
        <v>5</v>
      </c>
      <c r="R53" s="4">
        <v>5</v>
      </c>
      <c r="S53" s="4">
        <v>5</v>
      </c>
      <c r="T53" s="4">
        <v>4</v>
      </c>
      <c r="U53" s="4">
        <v>5</v>
      </c>
      <c r="V53" s="6">
        <v>3</v>
      </c>
    </row>
    <row r="54" spans="1:22" s="2" customFormat="1" x14ac:dyDescent="0.25">
      <c r="A54" s="1">
        <v>130</v>
      </c>
      <c r="B54" s="2" t="s">
        <v>15</v>
      </c>
      <c r="C54" s="12" t="s">
        <v>89</v>
      </c>
      <c r="D54" s="11">
        <f t="shared" si="0"/>
        <v>1.8</v>
      </c>
      <c r="E54" s="11">
        <f t="shared" si="1"/>
        <v>0.87177978870813466</v>
      </c>
      <c r="F54" s="17">
        <f t="shared" si="2"/>
        <v>5</v>
      </c>
      <c r="G54" s="17">
        <f>COUNTIF(I54:V54,3)</f>
        <v>3</v>
      </c>
      <c r="H54" s="17"/>
      <c r="I54" s="5">
        <v>3</v>
      </c>
      <c r="J54" s="5">
        <v>1</v>
      </c>
      <c r="L54" s="5">
        <v>1</v>
      </c>
      <c r="M54" s="5">
        <v>1</v>
      </c>
      <c r="P54" s="2">
        <v>3</v>
      </c>
      <c r="Q54" s="2">
        <v>3</v>
      </c>
      <c r="S54" s="5">
        <v>1</v>
      </c>
      <c r="T54" s="5">
        <v>2</v>
      </c>
      <c r="U54" s="5">
        <v>2</v>
      </c>
      <c r="V54" s="5">
        <v>1</v>
      </c>
    </row>
    <row r="55" spans="1:22" s="2" customFormat="1" x14ac:dyDescent="0.25">
      <c r="A55" s="1">
        <v>269</v>
      </c>
      <c r="B55" s="2" t="s">
        <v>15</v>
      </c>
      <c r="C55" s="5" t="s">
        <v>94</v>
      </c>
      <c r="D55" s="11">
        <f t="shared" si="0"/>
        <v>1.9</v>
      </c>
      <c r="E55" s="11">
        <f t="shared" si="1"/>
        <v>0.7</v>
      </c>
      <c r="F55" s="17">
        <f t="shared" si="2"/>
        <v>3</v>
      </c>
      <c r="G55" s="17">
        <f t="shared" ref="G55:G56" si="8">COUNTIF(I55:V55,3)</f>
        <v>2</v>
      </c>
      <c r="H55" s="17"/>
      <c r="I55" s="5">
        <v>2</v>
      </c>
      <c r="J55" s="5">
        <v>3</v>
      </c>
      <c r="L55" s="5">
        <v>2</v>
      </c>
      <c r="M55" s="5">
        <v>3</v>
      </c>
      <c r="P55" s="2">
        <v>1</v>
      </c>
      <c r="Q55" s="2">
        <v>2</v>
      </c>
      <c r="S55" s="5">
        <v>2</v>
      </c>
      <c r="T55" s="5">
        <v>1</v>
      </c>
      <c r="U55" s="5">
        <v>1</v>
      </c>
      <c r="V55" s="5">
        <v>2</v>
      </c>
    </row>
    <row r="56" spans="1:22" s="4" customFormat="1" x14ac:dyDescent="0.25">
      <c r="A56" s="3">
        <v>312</v>
      </c>
      <c r="B56" s="4" t="s">
        <v>15</v>
      </c>
      <c r="C56" s="6" t="s">
        <v>91</v>
      </c>
      <c r="D56" s="18">
        <f t="shared" si="0"/>
        <v>2.4</v>
      </c>
      <c r="E56" s="18">
        <f t="shared" si="1"/>
        <v>0.8</v>
      </c>
      <c r="F56" s="19">
        <f t="shared" si="2"/>
        <v>2</v>
      </c>
      <c r="G56" s="19">
        <f t="shared" si="8"/>
        <v>6</v>
      </c>
      <c r="H56" s="19"/>
      <c r="I56" s="6">
        <v>1</v>
      </c>
      <c r="J56" s="6">
        <v>2</v>
      </c>
      <c r="L56" s="6">
        <v>3</v>
      </c>
      <c r="M56" s="6">
        <v>3</v>
      </c>
      <c r="P56" s="4">
        <v>2</v>
      </c>
      <c r="Q56" s="4">
        <v>1</v>
      </c>
      <c r="S56" s="6">
        <v>3</v>
      </c>
      <c r="T56" s="6">
        <v>3</v>
      </c>
      <c r="U56" s="6">
        <v>3</v>
      </c>
      <c r="V56" s="6">
        <v>3</v>
      </c>
    </row>
    <row r="57" spans="1:22" s="2" customFormat="1" x14ac:dyDescent="0.25">
      <c r="A57" s="7">
        <v>862</v>
      </c>
      <c r="B57" s="2" t="s">
        <v>4</v>
      </c>
      <c r="C57" s="12" t="s">
        <v>97</v>
      </c>
      <c r="D57" s="11">
        <f t="shared" si="0"/>
        <v>1.5714285714285714</v>
      </c>
      <c r="E57" s="11">
        <f t="shared" si="1"/>
        <v>0.72843135908468359</v>
      </c>
      <c r="F57" s="17">
        <f t="shared" si="2"/>
        <v>4</v>
      </c>
      <c r="G57" s="17">
        <f>COUNTIF(I57:V57,3)</f>
        <v>1</v>
      </c>
      <c r="H57" s="17"/>
      <c r="I57" s="5">
        <v>1</v>
      </c>
      <c r="M57" s="2">
        <v>3</v>
      </c>
      <c r="P57" s="2">
        <v>1</v>
      </c>
      <c r="S57" s="2">
        <v>2</v>
      </c>
      <c r="T57" s="2">
        <v>2</v>
      </c>
      <c r="U57" s="2">
        <v>1</v>
      </c>
      <c r="V57" s="2">
        <v>1</v>
      </c>
    </row>
    <row r="58" spans="1:22" s="2" customFormat="1" x14ac:dyDescent="0.25">
      <c r="A58" s="7">
        <v>941</v>
      </c>
      <c r="B58" s="2" t="s">
        <v>4</v>
      </c>
      <c r="C58" s="5" t="s">
        <v>98</v>
      </c>
      <c r="D58" s="11">
        <f t="shared" si="0"/>
        <v>2.1428571428571428</v>
      </c>
      <c r="E58" s="11">
        <f t="shared" si="1"/>
        <v>0.83299312783504287</v>
      </c>
      <c r="F58" s="17">
        <f t="shared" si="2"/>
        <v>2</v>
      </c>
      <c r="G58" s="17">
        <f>COUNTIF(I58:V58,3)</f>
        <v>3</v>
      </c>
      <c r="H58" s="17"/>
      <c r="I58" s="2">
        <v>2</v>
      </c>
      <c r="M58" s="2">
        <v>1</v>
      </c>
      <c r="P58" s="2">
        <v>3</v>
      </c>
      <c r="S58" s="2">
        <v>3</v>
      </c>
      <c r="T58" s="2">
        <v>1</v>
      </c>
      <c r="U58" s="2">
        <v>2</v>
      </c>
      <c r="V58" s="2">
        <v>3</v>
      </c>
    </row>
    <row r="59" spans="1:22" s="4" customFormat="1" x14ac:dyDescent="0.25">
      <c r="A59" s="8">
        <v>359</v>
      </c>
      <c r="B59" s="4" t="s">
        <v>4</v>
      </c>
      <c r="C59" s="4" t="s">
        <v>96</v>
      </c>
      <c r="D59" s="18">
        <f t="shared" si="0"/>
        <v>2.2857142857142856</v>
      </c>
      <c r="E59" s="18">
        <f t="shared" si="1"/>
        <v>0.6998542122237652</v>
      </c>
      <c r="F59" s="19">
        <f t="shared" si="2"/>
        <v>1</v>
      </c>
      <c r="G59" s="19">
        <f>COUNTIF(I59:V59,3)</f>
        <v>3</v>
      </c>
      <c r="H59" s="19"/>
      <c r="I59" s="4">
        <v>3</v>
      </c>
      <c r="M59" s="4">
        <v>2</v>
      </c>
      <c r="P59" s="4">
        <v>2</v>
      </c>
      <c r="S59" s="4">
        <v>1</v>
      </c>
      <c r="T59" s="4">
        <v>3</v>
      </c>
      <c r="U59" s="4">
        <v>3</v>
      </c>
      <c r="V59" s="4">
        <v>2</v>
      </c>
    </row>
    <row r="60" spans="1:22" s="2" customFormat="1" x14ac:dyDescent="0.25">
      <c r="A60" s="7">
        <v>319</v>
      </c>
      <c r="B60" s="2" t="s">
        <v>1</v>
      </c>
      <c r="C60" s="13" t="s">
        <v>99</v>
      </c>
      <c r="D60" s="11">
        <f t="shared" si="0"/>
        <v>1.8333333333333333</v>
      </c>
      <c r="E60" s="11">
        <f t="shared" si="1"/>
        <v>1.0671873729054748</v>
      </c>
      <c r="F60" s="17">
        <f t="shared" si="2"/>
        <v>3</v>
      </c>
      <c r="G60" s="17">
        <f>COUNTIF(I60:V60,5)</f>
        <v>0</v>
      </c>
      <c r="H60" s="17"/>
      <c r="I60" s="5">
        <v>1</v>
      </c>
      <c r="M60" s="5">
        <v>2</v>
      </c>
      <c r="P60" s="5">
        <v>1</v>
      </c>
      <c r="S60" s="5">
        <v>2</v>
      </c>
      <c r="T60" s="5">
        <v>1</v>
      </c>
      <c r="V60" s="5">
        <v>4</v>
      </c>
    </row>
    <row r="61" spans="1:22" s="2" customFormat="1" x14ac:dyDescent="0.25">
      <c r="A61" s="7">
        <v>598</v>
      </c>
      <c r="B61" s="2" t="s">
        <v>1</v>
      </c>
      <c r="C61" s="2" t="s">
        <v>100</v>
      </c>
      <c r="D61" s="11">
        <f t="shared" si="0"/>
        <v>2.8333333333333335</v>
      </c>
      <c r="E61" s="11">
        <f t="shared" si="1"/>
        <v>1.3437096247164249</v>
      </c>
      <c r="F61" s="17">
        <f t="shared" si="2"/>
        <v>1</v>
      </c>
      <c r="G61" s="17">
        <f t="shared" ref="G61:G64" si="9">COUNTIF(I61:V61,5)</f>
        <v>1</v>
      </c>
      <c r="H61" s="17"/>
      <c r="I61" s="2">
        <v>2</v>
      </c>
      <c r="M61" s="2">
        <v>5</v>
      </c>
      <c r="P61" s="2">
        <v>4</v>
      </c>
      <c r="S61" s="2">
        <v>3</v>
      </c>
      <c r="T61" s="2">
        <v>2</v>
      </c>
      <c r="V61" s="5">
        <v>1</v>
      </c>
    </row>
    <row r="62" spans="1:22" s="2" customFormat="1" x14ac:dyDescent="0.25">
      <c r="A62" s="7">
        <v>292</v>
      </c>
      <c r="B62" s="2" t="s">
        <v>1</v>
      </c>
      <c r="C62" s="5" t="s">
        <v>102</v>
      </c>
      <c r="D62" s="11">
        <f t="shared" si="0"/>
        <v>3</v>
      </c>
      <c r="E62" s="11">
        <f t="shared" si="1"/>
        <v>1.2909944487358056</v>
      </c>
      <c r="F62" s="17">
        <f t="shared" si="2"/>
        <v>1</v>
      </c>
      <c r="G62" s="17">
        <f t="shared" si="9"/>
        <v>1</v>
      </c>
      <c r="H62" s="17"/>
      <c r="I62" s="5">
        <v>3</v>
      </c>
      <c r="M62" s="5">
        <v>4</v>
      </c>
      <c r="P62" s="5">
        <v>2</v>
      </c>
      <c r="S62" s="5">
        <v>1</v>
      </c>
      <c r="T62" s="5">
        <v>5</v>
      </c>
      <c r="V62" s="5">
        <v>3</v>
      </c>
    </row>
    <row r="63" spans="1:22" s="2" customFormat="1" x14ac:dyDescent="0.25">
      <c r="A63" s="7">
        <v>550</v>
      </c>
      <c r="B63" s="2" t="s">
        <v>1</v>
      </c>
      <c r="C63" s="5" t="s">
        <v>103</v>
      </c>
      <c r="D63" s="11">
        <f t="shared" si="0"/>
        <v>3.1666666666666665</v>
      </c>
      <c r="E63" s="11">
        <f t="shared" si="1"/>
        <v>1.3437096247164249</v>
      </c>
      <c r="F63" s="17">
        <f t="shared" si="2"/>
        <v>1</v>
      </c>
      <c r="G63" s="17">
        <f t="shared" si="9"/>
        <v>1</v>
      </c>
      <c r="H63" s="17"/>
      <c r="I63" s="5">
        <v>4</v>
      </c>
      <c r="M63" s="5">
        <v>1</v>
      </c>
      <c r="P63" s="5">
        <v>5</v>
      </c>
      <c r="S63" s="5">
        <v>4</v>
      </c>
      <c r="T63" s="5">
        <v>3</v>
      </c>
      <c r="V63" s="5">
        <v>2</v>
      </c>
    </row>
    <row r="64" spans="1:22" s="2" customFormat="1" x14ac:dyDescent="0.25">
      <c r="A64" s="7">
        <v>125</v>
      </c>
      <c r="B64" s="2" t="s">
        <v>1</v>
      </c>
      <c r="C64" s="2" t="s">
        <v>101</v>
      </c>
      <c r="D64" s="11">
        <f t="shared" si="0"/>
        <v>4.166666666666667</v>
      </c>
      <c r="E64" s="11">
        <f t="shared" si="1"/>
        <v>0.89752746785575066</v>
      </c>
      <c r="F64" s="17">
        <f t="shared" si="2"/>
        <v>0</v>
      </c>
      <c r="G64" s="17">
        <f t="shared" si="9"/>
        <v>3</v>
      </c>
      <c r="H64" s="17"/>
      <c r="I64" s="2">
        <v>5</v>
      </c>
      <c r="M64" s="2">
        <v>3</v>
      </c>
      <c r="P64" s="2">
        <v>3</v>
      </c>
      <c r="S64" s="2">
        <v>5</v>
      </c>
      <c r="T64" s="2">
        <v>4</v>
      </c>
      <c r="V64" s="5">
        <v>5</v>
      </c>
    </row>
    <row r="65" spans="1:8" s="2" customFormat="1" x14ac:dyDescent="0.25">
      <c r="A65" s="5"/>
      <c r="D65" s="11"/>
      <c r="E65" s="11"/>
      <c r="F65" s="11"/>
      <c r="G65" s="11"/>
      <c r="H65" s="11"/>
    </row>
  </sheetData>
  <sortState ref="A3:S64">
    <sortCondition ref="B3:B64"/>
    <sortCondition ref="D3:D64"/>
  </sortState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Chart1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cp:lastPrinted>2014-12-13T00:32:19Z</cp:lastPrinted>
  <dcterms:created xsi:type="dcterms:W3CDTF">2014-12-12T23:52:46Z</dcterms:created>
  <dcterms:modified xsi:type="dcterms:W3CDTF">2014-12-14T22:22:52Z</dcterms:modified>
</cp:coreProperties>
</file>